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455" yWindow="120" windowWidth="10815" windowHeight="9450" tabRatio="884" activeTab="0"/>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FVOCI" sheetId="9" r:id="rId9"/>
    <sheet name="9.Deposits" sheetId="10" r:id="rId10"/>
    <sheet name="10. Debts issued" sheetId="11" r:id="rId11"/>
    <sheet name="11.NPL,Coverage ratios" sheetId="12" r:id="rId12"/>
    <sheet name="12.NPA" sheetId="13" r:id="rId13"/>
    <sheet name="13.CumulativeAllowances" sheetId="14" r:id="rId14"/>
    <sheet name="14.Capital" sheetId="15" r:id="rId15"/>
    <sheet name="15.Mix" sheetId="16" r:id="rId16"/>
    <sheet name="16.Consumer" sheetId="17" r:id="rId17"/>
    <sheet name="17.Institutional" sheetId="18" r:id="rId18"/>
    <sheet name="18.TreasuryMkts" sheetId="19" r:id="rId19"/>
    <sheet name="19.Others" sheetId="20" r:id="rId20"/>
    <sheet name="20.S'pore" sheetId="21" r:id="rId21"/>
    <sheet name="21.HK" sheetId="22" r:id="rId22"/>
    <sheet name="22.GreaterChina" sheetId="23" r:id="rId23"/>
    <sheet name="23.SSEA" sheetId="24" r:id="rId24"/>
    <sheet name="24.ROW" sheetId="25" r:id="rId25"/>
    <sheet name="P&amp;L" sheetId="26" state="hidden" r:id="rId26"/>
    <sheet name="25.P&amp;L" sheetId="27" r:id="rId27"/>
    <sheet name="26.BalSheet" sheetId="28" r:id="rId28"/>
    <sheet name="27.CashFlow" sheetId="29" r:id="rId29"/>
    <sheet name="28.Legend" sheetId="30" r:id="rId30"/>
  </sheets>
  <definedNames>
    <definedName name="_xlnm.Print_Area" localSheetId="1">'1.Highlights'!$A$1:$N$39</definedName>
    <definedName name="_xlnm.Print_Area" localSheetId="10">'10. Debts issued'!$A$1:$K$15</definedName>
    <definedName name="_xlnm.Print_Area" localSheetId="11">'11.NPL,Coverage ratios'!$A$1:$K$19</definedName>
    <definedName name="_xlnm.Print_Area" localSheetId="12">'12.NPA'!$A$1:$N$60</definedName>
    <definedName name="_xlnm.Print_Area" localSheetId="13">'13.CumulativeAllowances'!$A$1:$K$35</definedName>
    <definedName name="_xlnm.Print_Area" localSheetId="14">'14.Capital'!$A$1:$K$29</definedName>
    <definedName name="_xlnm.Print_Area" localSheetId="15">'15.Mix'!$A$1:$K$41</definedName>
    <definedName name="_xlnm.Print_Area" localSheetId="16">'16.Consumer'!$A$1:$N$17</definedName>
    <definedName name="_xlnm.Print_Area" localSheetId="17">'17.Institutional'!$A$1:$N$17</definedName>
    <definedName name="_xlnm.Print_Area" localSheetId="18">'18.TreasuryMkts'!$A$1:$N$17</definedName>
    <definedName name="_xlnm.Print_Area" localSheetId="19">'19.Others'!$A$1:$N$17</definedName>
    <definedName name="_xlnm.Print_Area" localSheetId="2">'2.PerShare'!$A$1:$N$26</definedName>
    <definedName name="_xlnm.Print_Area" localSheetId="20">'20.S''pore'!$A$1:$N$18</definedName>
    <definedName name="_xlnm.Print_Area" localSheetId="21">'21.HK'!$A$1:$N$18</definedName>
    <definedName name="_xlnm.Print_Area" localSheetId="22">'22.GreaterChina'!$A$1:$N$18</definedName>
    <definedName name="_xlnm.Print_Area" localSheetId="23">'23.SSEA'!$A$1:$N$18</definedName>
    <definedName name="_xlnm.Print_Area" localSheetId="24">'24.ROW'!$A$1:$N$18</definedName>
    <definedName name="_xlnm.Print_Area" localSheetId="26">'25.P&amp;L'!$A$1:$J$29</definedName>
    <definedName name="_xlnm.Print_Area" localSheetId="27">'26.BalSheet'!$A$1:$J$44</definedName>
    <definedName name="_xlnm.Print_Area" localSheetId="28">'27.CashFlow'!$A$1:$F$71</definedName>
    <definedName name="_xlnm.Print_Area" localSheetId="3">'3.NetInterest'!$A$1:$N$34</definedName>
    <definedName name="_xlnm.Print_Area" localSheetId="4">'4.NonInterest'!$A$1:$N$24</definedName>
    <definedName name="_xlnm.Print_Area" localSheetId="5">'5.Expenses'!$A$1:$N$17</definedName>
    <definedName name="_xlnm.Print_Area" localSheetId="6">'6.Allowances'!$A$1:$J$31</definedName>
    <definedName name="_xlnm.Print_Area" localSheetId="7">'7.Loans'!$A$1:$J$36</definedName>
    <definedName name="_xlnm.Print_Area" localSheetId="8">'8.FVOCI'!$A$1:$J$26</definedName>
    <definedName name="_xlnm.Print_Area" localSheetId="9">'9.Deposits'!$A$1:$J$30</definedName>
    <definedName name="_xlnm.Print_Area" localSheetId="0">'Index'!$A$1:$M$42</definedName>
    <definedName name="_xlnm.Print_Area" localSheetId="25">'P&amp;L'!$A$1:$N$66</definedName>
    <definedName name="_xlnm.Print_Titles" localSheetId="11">'11.NPL,Coverage ratios'!$A:$C</definedName>
    <definedName name="_xlnm.Print_Titles" localSheetId="12">'12.NPA'!$A:$C</definedName>
    <definedName name="_xlnm.Print_Titles" localSheetId="13">'13.CumulativeAllowances'!$A:$C</definedName>
    <definedName name="_xlnm.Print_Titles" localSheetId="7">'7.Loans'!$A:$C,'7.Loans'!$1:$4</definedName>
  </definedNames>
  <calcPr fullCalcOnLoad="1"/>
</workbook>
</file>

<file path=xl/sharedStrings.xml><?xml version="1.0" encoding="utf-8"?>
<sst xmlns="http://schemas.openxmlformats.org/spreadsheetml/2006/main" count="1173" uniqueCount="464">
  <si>
    <t>Expenses</t>
  </si>
  <si>
    <t>Page</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</si>
  <si>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</si>
  <si>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</si>
  <si>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</si>
  <si>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</si>
  <si>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</si>
  <si>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</si>
  <si>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</si>
  <si>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</si>
  <si>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</si>
  <si>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</si>
  <si>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</si>
  <si>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</si>
  <si>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</si>
  <si>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</si>
  <si>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Interest-bearing liabilities</t>
  </si>
  <si>
    <t>Customer deposits</t>
  </si>
  <si>
    <t>Interest income</t>
  </si>
  <si>
    <t>Interest expense</t>
  </si>
  <si>
    <t>Non-interest income</t>
  </si>
  <si>
    <t>Other income</t>
  </si>
  <si>
    <t>Average rates (%)</t>
  </si>
  <si>
    <t>Others</t>
  </si>
  <si>
    <t>Net gain on fixed assets</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</si>
  <si>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</si>
  <si>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</si>
  <si>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</si>
  <si>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</si>
  <si>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</si>
  <si>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</si>
  <si>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</si>
  <si>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</si>
  <si>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</si>
  <si>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</si>
  <si>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Performance highlights</t>
  </si>
  <si>
    <t>Net book value</t>
  </si>
  <si>
    <t>Net profit</t>
  </si>
  <si>
    <t>Consolidated results</t>
  </si>
  <si>
    <t>Business segments</t>
  </si>
  <si>
    <t>Geographic segments</t>
  </si>
  <si>
    <t>Upgrades</t>
  </si>
  <si>
    <t>Settlements</t>
  </si>
  <si>
    <t>Recoveries</t>
  </si>
  <si>
    <t>Income tax expense</t>
  </si>
  <si>
    <t>Capital expenditure</t>
  </si>
  <si>
    <t>Depreciation</t>
  </si>
  <si>
    <t>Gross customer loans</t>
  </si>
  <si>
    <t>Rest of Greater China</t>
  </si>
  <si>
    <t>Rest of World</t>
  </si>
  <si>
    <t xml:space="preserve">Rest of Greater China </t>
  </si>
  <si>
    <t>Rest of the World</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</si>
  <si>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</si>
  <si>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</si>
  <si>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</si>
  <si>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</si>
  <si>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</si>
  <si>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</si>
  <si>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</si>
  <si>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</si>
  <si>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</si>
  <si>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</si>
  <si>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Net fee income</t>
  </si>
  <si>
    <t>Ordinary share data</t>
  </si>
  <si>
    <t>Less:</t>
  </si>
  <si>
    <t>Singapore dollar</t>
  </si>
  <si>
    <t>Hong Kong dollar</t>
  </si>
  <si>
    <t>US dollar</t>
  </si>
  <si>
    <t>Unsecured</t>
  </si>
  <si>
    <t>Non-performing assets</t>
  </si>
  <si>
    <t>Other data</t>
  </si>
  <si>
    <t>Fixed deposits</t>
  </si>
  <si>
    <t>Savings accounts</t>
  </si>
  <si>
    <t>Current accounts</t>
  </si>
  <si>
    <t>NPAs at start of period</t>
  </si>
  <si>
    <t>NPAs at end of period</t>
  </si>
  <si>
    <t>Capital adequacy</t>
  </si>
  <si>
    <t>Tier 1</t>
  </si>
  <si>
    <t>Share capital</t>
  </si>
  <si>
    <t>Disclosed reserves and others</t>
  </si>
  <si>
    <t>Institutional banking</t>
  </si>
  <si>
    <t>Total income (as % of Group)</t>
  </si>
  <si>
    <t>Net profit (as % of Group)</t>
  </si>
  <si>
    <t>Singapore government securities</t>
  </si>
  <si>
    <t>Other government securities</t>
  </si>
  <si>
    <t>Equities</t>
  </si>
  <si>
    <t>Less write-backs for:</t>
  </si>
  <si>
    <t>Add charges for:</t>
  </si>
  <si>
    <t>Net interest income, average balances and rates</t>
  </si>
  <si>
    <t>Segment results</t>
  </si>
  <si>
    <t>By classification</t>
  </si>
  <si>
    <t>Substandard</t>
  </si>
  <si>
    <t>Doubtful</t>
  </si>
  <si>
    <t>Loss</t>
  </si>
  <si>
    <t>By collateral type</t>
  </si>
  <si>
    <t>Secured by properties</t>
  </si>
  <si>
    <t>Secured by shares and debentures</t>
  </si>
  <si>
    <t>Other secured</t>
  </si>
  <si>
    <t>Total NPAs</t>
  </si>
  <si>
    <t>NPLs</t>
  </si>
  <si>
    <t>Other NPAs</t>
  </si>
  <si>
    <t>By period overdue</t>
  </si>
  <si>
    <t>Not overdue</t>
  </si>
  <si>
    <r>
      <t>NPA</t>
    </r>
    <r>
      <rPr>
        <sz val="11"/>
        <rFont val="Arial"/>
        <family val="2"/>
      </rPr>
      <t xml:space="preserve"> - Non-performing asset</t>
    </r>
  </si>
  <si>
    <r>
      <t>NPL</t>
    </r>
    <r>
      <rPr>
        <sz val="11"/>
        <rFont val="Arial"/>
        <family val="2"/>
      </rPr>
      <t xml:space="preserve"> - Non-performing loan</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</si>
  <si>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</si>
  <si>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</si>
  <si>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</si>
  <si>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</si>
  <si>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</si>
  <si>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</si>
  <si>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</si>
  <si>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</si>
  <si>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</si>
  <si>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</si>
  <si>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</si>
  <si>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</si>
  <si>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r>
      <t>VaR</t>
    </r>
    <r>
      <rPr>
        <sz val="11"/>
        <rFont val="Arial"/>
        <family val="2"/>
      </rPr>
      <t xml:space="preserve"> - Value at risk</t>
    </r>
  </si>
  <si>
    <t>New NPLs</t>
  </si>
  <si>
    <t>Existing NPLs</t>
  </si>
  <si>
    <r>
      <t>EOP</t>
    </r>
    <r>
      <rPr>
        <sz val="11"/>
        <rFont val="Arial"/>
        <family val="2"/>
      </rPr>
      <t xml:space="preserve"> - End of period</t>
    </r>
  </si>
  <si>
    <t>Group</t>
  </si>
  <si>
    <t>Total allowances for NPAs / NPAs</t>
  </si>
  <si>
    <t>Cumulative loss allowances</t>
  </si>
  <si>
    <t>Total allowances for NPAs</t>
  </si>
  <si>
    <t>Gross loans</t>
  </si>
  <si>
    <t>Net loans</t>
  </si>
  <si>
    <t>NPL ratios (NPLs as % of loans)</t>
  </si>
  <si>
    <r>
      <t>RWA</t>
    </r>
    <r>
      <rPr>
        <sz val="11"/>
        <rFont val="Arial"/>
        <family val="2"/>
      </rPr>
      <t xml:space="preserve"> - Risk-weighted assets</t>
    </r>
  </si>
  <si>
    <t>Business and geographical mix</t>
  </si>
  <si>
    <t>Non-performing loan and coverage ratios</t>
  </si>
  <si>
    <t>Number of shares ('m)</t>
  </si>
  <si>
    <t>Total allowances for NPAs / unsecured NPAs</t>
  </si>
  <si>
    <t>In $ millions</t>
  </si>
  <si>
    <t>+/(-)</t>
  </si>
  <si>
    <t>%</t>
  </si>
  <si>
    <t>Income</t>
  </si>
  <si>
    <t>Net fee and commission income</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</si>
  <si>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</si>
  <si>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</si>
  <si>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</si>
  <si>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</si>
  <si>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</si>
  <si>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</si>
  <si>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</si>
  <si>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</si>
  <si>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 xml:space="preserve">    Net valuation taken to equity</t>
  </si>
  <si>
    <t>Tax on items taken directly to or transferred from equity</t>
  </si>
  <si>
    <t>Other comprehensive income, net of tax</t>
  </si>
  <si>
    <t xml:space="preserve">Total comprehensive income </t>
  </si>
  <si>
    <t>Cash and balances with central banks</t>
  </si>
  <si>
    <t>Due from banks</t>
  </si>
  <si>
    <t xml:space="preserve">Loans and advances to customers </t>
  </si>
  <si>
    <t>Properties and other fixed assets</t>
  </si>
  <si>
    <t>Other assets</t>
  </si>
  <si>
    <t>Other liabilities</t>
  </si>
  <si>
    <t>Other reserves</t>
  </si>
  <si>
    <t>Revenue reserves</t>
  </si>
  <si>
    <t xml:space="preserve">In $ millions  </t>
  </si>
  <si>
    <t>Cash flows from operating activities</t>
  </si>
  <si>
    <t>Increase/(Decrease) in:</t>
  </si>
  <si>
    <t>Due to banks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</si>
  <si>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</si>
  <si>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</si>
  <si>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</si>
  <si>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</si>
  <si>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</si>
  <si>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</si>
  <si>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</si>
  <si>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</si>
  <si>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Data used in earnings per share calculations</t>
  </si>
  <si>
    <t>Data used in net book value per share calculations</t>
  </si>
  <si>
    <t>Number of shares (excluding treasury shares) ('m)</t>
  </si>
  <si>
    <t>Net trading income</t>
  </si>
  <si>
    <t>Net valuation taken to equity</t>
  </si>
  <si>
    <t>Consolidated income statement</t>
  </si>
  <si>
    <t>Consolidated cash flow statement</t>
  </si>
  <si>
    <t>Institutional Banking</t>
  </si>
  <si>
    <t>Treasury</t>
  </si>
  <si>
    <t>Other non-interest income</t>
  </si>
  <si>
    <t xml:space="preserve">Net profit </t>
  </si>
  <si>
    <t>By currency</t>
  </si>
  <si>
    <t>Profit</t>
  </si>
  <si>
    <t xml:space="preserve">Profit before tax </t>
  </si>
  <si>
    <r>
      <t xml:space="preserve">   </t>
    </r>
    <r>
      <rPr>
        <sz val="11"/>
        <rFont val="Arial"/>
        <family val="2"/>
      </rPr>
      <t>Non-controlling interests</t>
    </r>
  </si>
  <si>
    <t xml:space="preserve">Non-controlling interests  </t>
  </si>
  <si>
    <t>Cash flow hedge reserve at start of period</t>
  </si>
  <si>
    <t>Cash flow hedge reserve at end of period</t>
  </si>
  <si>
    <t>Cash flow hedges</t>
  </si>
  <si>
    <t>Fee and commission income</t>
  </si>
  <si>
    <t>Less: fee and commission expense</t>
  </si>
  <si>
    <t xml:space="preserve">By business unit </t>
  </si>
  <si>
    <t xml:space="preserve">    Transferred to income statement </t>
  </si>
  <si>
    <t xml:space="preserve">Transferred to income statement </t>
  </si>
  <si>
    <t>Available-for-sale financial assets</t>
  </si>
  <si>
    <t>Consumer Banking/ Wealth Management</t>
  </si>
  <si>
    <t>Restricted balances with central banks</t>
  </si>
  <si>
    <t>Consumer Banking/Wealth Management</t>
  </si>
  <si>
    <t>Net book value per share ($)</t>
  </si>
  <si>
    <t>Tier 1 capital</t>
  </si>
  <si>
    <t xml:space="preserve">Total capital </t>
  </si>
  <si>
    <t>Risk-weighted assets</t>
  </si>
  <si>
    <t>Capital Adequacy Ratio (“CAR”) (%)</t>
  </si>
  <si>
    <t>Total</t>
  </si>
  <si>
    <t>NA</t>
  </si>
  <si>
    <t>Note:</t>
  </si>
  <si>
    <t>Professionals &amp; private individuals 
(excluding housing loans)</t>
  </si>
  <si>
    <t>Professionals &amp; private individuals (excluding housing loans)</t>
  </si>
  <si>
    <t>BABk to Index</t>
  </si>
  <si>
    <t>Government securities and treasury bills</t>
  </si>
  <si>
    <t>Derivatives</t>
  </si>
  <si>
    <t xml:space="preserve">Subsidiaries </t>
  </si>
  <si>
    <t xml:space="preserve">Other debt securities </t>
  </si>
  <si>
    <t>Subordinated term debts</t>
  </si>
  <si>
    <t>Other equity instruments</t>
  </si>
  <si>
    <t>Net income from investment securities</t>
  </si>
  <si>
    <t>Bank and corporate securities</t>
  </si>
  <si>
    <t>Deposits and balances from customers</t>
  </si>
  <si>
    <t xml:space="preserve">Other liabilities </t>
  </si>
  <si>
    <t>Customer non-trade loans</t>
  </si>
  <si>
    <t>Trade assets</t>
  </si>
  <si>
    <t>Other debt securities and borrowings</t>
  </si>
  <si>
    <t>DBS Group Holdings Ltd</t>
  </si>
  <si>
    <t xml:space="preserve">Consolidated Statement of Comprehensive Income </t>
  </si>
  <si>
    <t>Common Equity Tier 1 CAR</t>
  </si>
  <si>
    <t>Consolidated balance sheets</t>
  </si>
  <si>
    <t>Total regulatory adjustments to Additional Tier 1 capital</t>
  </si>
  <si>
    <t>Debts issued</t>
  </si>
  <si>
    <t>Total Debts issued</t>
  </si>
  <si>
    <t>Commercial papers</t>
  </si>
  <si>
    <t>Due within 1 year</t>
  </si>
  <si>
    <t>Due after 1 year</t>
  </si>
  <si>
    <t>Senior medium term notes</t>
  </si>
  <si>
    <t>Negotiable certificates of deposit</t>
  </si>
  <si>
    <t>Other debt securities</t>
  </si>
  <si>
    <t>Common Equity Tier 1</t>
  </si>
  <si>
    <t>Share of profits of associates and joint venture</t>
  </si>
  <si>
    <t>Goodwill and intangibles</t>
  </si>
  <si>
    <t>Total assets (before goodwill and intangibles)</t>
  </si>
  <si>
    <t>Brokerage</t>
  </si>
  <si>
    <t>Bank and corporate debt securities</t>
  </si>
  <si>
    <t>Cards</t>
  </si>
  <si>
    <t>Chinese Yuan</t>
  </si>
  <si>
    <t>Institutional Banking and Others</t>
  </si>
  <si>
    <t>4th Qtr 2014</t>
  </si>
  <si>
    <t xml:space="preserve">Consolidated balance sheets </t>
  </si>
  <si>
    <t>Total assets before goodwill and intangibles (as % of Group)</t>
  </si>
  <si>
    <t>1st Qtr 2015</t>
  </si>
  <si>
    <t>Cost of share-based payments</t>
  </si>
  <si>
    <t>Share of other comprehensive income of associates and joint venture</t>
  </si>
  <si>
    <t>Loan-related</t>
  </si>
  <si>
    <t>1/</t>
  </si>
  <si>
    <t>New NPAs</t>
  </si>
  <si>
    <t>Write-offs</t>
  </si>
  <si>
    <t>3rd Qtr 2014</t>
  </si>
  <si>
    <t>2nd Qtr 2015</t>
  </si>
  <si>
    <t>Leverage ratio</t>
  </si>
  <si>
    <t>South and Southeast Asia</t>
  </si>
  <si>
    <t>Business and Geographical mix</t>
  </si>
  <si>
    <t>3rd Qtr 2015</t>
  </si>
  <si>
    <t>Covered bonds</t>
  </si>
  <si>
    <t>4th Qtr 2015</t>
  </si>
  <si>
    <t>Year 2014</t>
  </si>
  <si>
    <t>Year 2015</t>
  </si>
  <si>
    <t>Associates</t>
  </si>
  <si>
    <t>Share of associates' reserve</t>
  </si>
  <si>
    <t>Total regulatory adjustments to Common Equity Tier 1 capital</t>
  </si>
  <si>
    <t>Common Equity Tier 1 capital</t>
  </si>
  <si>
    <t>Of which: Restructured NPAs</t>
  </si>
  <si>
    <t xml:space="preserve">Investment banking </t>
  </si>
  <si>
    <t>Shareholders</t>
  </si>
  <si>
    <t>Non-controlling interests</t>
  </si>
  <si>
    <t>The Group</t>
  </si>
  <si>
    <t>Assets</t>
  </si>
  <si>
    <t>Net assets</t>
  </si>
  <si>
    <t>Liabilities</t>
  </si>
  <si>
    <t>Equity</t>
  </si>
  <si>
    <t>Shareholders' funds</t>
  </si>
  <si>
    <t>Total equity</t>
  </si>
  <si>
    <t>Other information</t>
  </si>
  <si>
    <t>Selected income statement items ($m)</t>
  </si>
  <si>
    <t>Selected balance sheet items ($m)</t>
  </si>
  <si>
    <t>Key financial ratios (%) (excluding one-time items)</t>
  </si>
  <si>
    <t>Average all-currency liquidity coverage ratio</t>
  </si>
  <si>
    <t>Debt securities, contingent liabilities &amp; others</t>
  </si>
  <si>
    <t>Interest paid on subordinated term debts</t>
  </si>
  <si>
    <t xml:space="preserve">                 The Company</t>
  </si>
  <si>
    <t>Net profit (S$m)</t>
  </si>
  <si>
    <t>Exclude one-time item</t>
  </si>
  <si>
    <t>Others (including rental income and share of profits or losses of associates)</t>
  </si>
  <si>
    <t>Share of profits or losses of associates</t>
  </si>
  <si>
    <t>Constant-currency change</t>
  </si>
  <si>
    <t>Staff headcount at period end</t>
  </si>
  <si>
    <t>(Increase)/Decrease in:</t>
  </si>
  <si>
    <t>Basic and diluted (average)</t>
  </si>
  <si>
    <t>Basic and diluted</t>
  </si>
  <si>
    <t>Basic and diluted (EOP)</t>
  </si>
  <si>
    <t>Profit before changes in operating assets and liabilities</t>
  </si>
  <si>
    <t>Interest expense on subordinated term debts</t>
  </si>
  <si>
    <t>Other comprehensive income</t>
  </si>
  <si>
    <t>Items that may be reclassified subsequently to 
   income statement:</t>
  </si>
  <si>
    <t>Taxation relating to components of other comprehensive income</t>
  </si>
  <si>
    <t>Net gain on divestment of subsidiary</t>
  </si>
  <si>
    <t>Proceeds from divestment of subsidiary</t>
  </si>
  <si>
    <t>Transaction services</t>
  </si>
  <si>
    <t>Fair value change from own credit risk on financial 
   liabilities designated at fair value (net of tax)</t>
  </si>
  <si>
    <t>Item that will not be reclassified to income
   statement:</t>
  </si>
  <si>
    <t>Adjustments for non-cash and other items:</t>
  </si>
  <si>
    <r>
      <t>Expenses</t>
    </r>
    <r>
      <rPr>
        <vertAlign val="superscript"/>
        <sz val="11"/>
        <rFont val="Arial"/>
        <family val="2"/>
      </rPr>
      <t>1/</t>
    </r>
  </si>
  <si>
    <t>Treasury Markets</t>
  </si>
  <si>
    <t>1/ Non- interest income, expenses, allowances for credit and other losses exclude one-time items</t>
  </si>
  <si>
    <t xml:space="preserve">One-time items </t>
  </si>
  <si>
    <t>Net profit including one-time items</t>
  </si>
  <si>
    <t>Cash and cash equivalents at beginning of period</t>
  </si>
  <si>
    <t>Cash and cash equivalents at end of period</t>
  </si>
  <si>
    <t>2/</t>
  </si>
  <si>
    <r>
      <t>By geography</t>
    </r>
    <r>
      <rPr>
        <vertAlign val="superscript"/>
        <sz val="11"/>
        <rFont val="Arial"/>
        <family val="2"/>
      </rPr>
      <t>1/</t>
    </r>
  </si>
  <si>
    <t>nm: Not Meaningful</t>
  </si>
  <si>
    <t>As part of the Basel III transition arrangements, regulatory capital recognition of outstanding Additional Tier 1 and Tier 2 capital instruments that no longer meet the minimum criteria is gradually being phased out. Fixing the base at the nominal amount of such instruments outstanding on 1 January 2013, their recognition was capped at 90% in 2013, with this cap decreasing by 10 percentage points in each subsequent year. To the extent a capital instrument is redeemed or amortised after 1 January 2013, the nominal amount serving as the base is not reduced.</t>
  </si>
  <si>
    <t>Wealth management</t>
  </si>
  <si>
    <t>1/ Include distributions paid on capital securities classified as equity</t>
  </si>
  <si>
    <t>2/ Cash and cash equivalents refer to cash and non-restricted balances with central banks</t>
  </si>
  <si>
    <r>
      <t xml:space="preserve">Net change in cash and cash equivalents </t>
    </r>
    <r>
      <rPr>
        <vertAlign val="superscript"/>
        <sz val="10"/>
        <rFont val="Arial"/>
        <family val="2"/>
      </rPr>
      <t>2/</t>
    </r>
    <r>
      <rPr>
        <sz val="10"/>
        <rFont val="Arial"/>
        <family val="2"/>
      </rPr>
      <t xml:space="preserve"> (1)+(2)+(3)+(4)</t>
    </r>
  </si>
  <si>
    <r>
      <t>Additional Tier 1 Capital Instruments</t>
    </r>
    <r>
      <rPr>
        <vertAlign val="superscript"/>
        <sz val="10"/>
        <rFont val="Arial"/>
        <family val="2"/>
      </rPr>
      <t>1/</t>
    </r>
  </si>
  <si>
    <r>
      <t>Tier 2 capital instruments</t>
    </r>
    <r>
      <rPr>
        <vertAlign val="superscript"/>
        <sz val="10"/>
        <rFont val="Arial"/>
        <family val="2"/>
      </rPr>
      <t>1/</t>
    </r>
  </si>
  <si>
    <r>
      <t>Basel III fully phased-in Common Equity Tier 1</t>
    </r>
    <r>
      <rPr>
        <vertAlign val="superscript"/>
        <sz val="10"/>
        <rFont val="Arial"/>
        <family val="2"/>
      </rPr>
      <t>2/</t>
    </r>
  </si>
  <si>
    <r>
      <t>Dividends paid to shareholders of the Company, net of scrip dividends</t>
    </r>
    <r>
      <rPr>
        <vertAlign val="superscript"/>
        <sz val="10"/>
        <rFont val="Arial"/>
        <family val="2"/>
      </rPr>
      <t>1/</t>
    </r>
  </si>
  <si>
    <t>Securities &amp; Others</t>
  </si>
  <si>
    <t>ANZ impact</t>
  </si>
  <si>
    <r>
      <t>By geography</t>
    </r>
    <r>
      <rPr>
        <vertAlign val="superscript"/>
        <sz val="10"/>
        <rFont val="Arial"/>
        <family val="2"/>
      </rPr>
      <t>1/</t>
    </r>
  </si>
  <si>
    <t xml:space="preserve">Within 90 days </t>
  </si>
  <si>
    <t>Over 180 days</t>
  </si>
  <si>
    <t>4Q17</t>
  </si>
  <si>
    <t>Translation differences for foreign operations</t>
  </si>
  <si>
    <t>Other comprehensive income of associates</t>
  </si>
  <si>
    <t>Issue of subordinated term debts</t>
  </si>
  <si>
    <t>Not Meaningful</t>
  </si>
  <si>
    <t>nm</t>
  </si>
  <si>
    <t>Dividend*</t>
  </si>
  <si>
    <t>*</t>
  </si>
  <si>
    <t>NPLs by geography are determined according to the location where the borrower is incorporated</t>
  </si>
  <si>
    <t>1Q18</t>
  </si>
  <si>
    <t>Net stable funding ratio</t>
  </si>
  <si>
    <t>NPL and loss allowance coverage ratios</t>
  </si>
  <si>
    <t xml:space="preserve">Over 90 to 180 days </t>
  </si>
  <si>
    <t>Allowances for impaired NPAs</t>
  </si>
  <si>
    <t>Allowances for impaired NPLs</t>
  </si>
  <si>
    <t>Allowances for other impaired NPAs</t>
  </si>
  <si>
    <r>
      <t xml:space="preserve">Loss allowance coverage ratios (%) </t>
    </r>
    <r>
      <rPr>
        <b/>
        <u val="single"/>
        <vertAlign val="superscript"/>
        <sz val="11"/>
        <rFont val="Arial"/>
        <family val="2"/>
      </rPr>
      <t>2/</t>
    </r>
  </si>
  <si>
    <t>NA: Not applicable</t>
  </si>
  <si>
    <t>Increase in investment in associate</t>
  </si>
  <si>
    <t>nm  Not Meaningful</t>
  </si>
  <si>
    <t>Calculated by dividing Common Equity Tier 1 capital after all regulatory adjustments (e.g. for goodwill) applicable from 1 January 2018 by RWA as at each reporting date. The transition period for regulatory adjustments ended on 1 January 2018, which means the disclosed CET1 ratio will henceforth be the same as the fully phased-in ratios.</t>
  </si>
  <si>
    <t>Proceeds from disposal of interest in associate</t>
  </si>
  <si>
    <r>
      <t>Per basic and diluted share ($)</t>
    </r>
    <r>
      <rPr>
        <vertAlign val="superscript"/>
        <sz val="10"/>
        <rFont val="Arial"/>
        <family val="2"/>
      </rPr>
      <t xml:space="preserve"> </t>
    </r>
  </si>
  <si>
    <t>Income statement items ($m)</t>
  </si>
  <si>
    <t>Average balances ($m)</t>
  </si>
  <si>
    <t>Breakdown of gross customer loans ($m)</t>
  </si>
  <si>
    <t>EOP value ($m)</t>
  </si>
  <si>
    <t>Breakdown of customer deposits ($m)</t>
  </si>
  <si>
    <t>Debts issued ($m)</t>
  </si>
  <si>
    <t>Breakdown of NPAs ($m)</t>
  </si>
  <si>
    <t>Breakdown of NPLs ($m)</t>
  </si>
  <si>
    <t>Breakdown of total allowances ($m)</t>
  </si>
  <si>
    <t>Capital and RWA ($m)</t>
  </si>
  <si>
    <t>Balance sheet &amp; other items ($m)</t>
  </si>
  <si>
    <r>
      <t>Income statement items</t>
    </r>
    <r>
      <rPr>
        <u val="single"/>
        <vertAlign val="superscript"/>
        <sz val="11"/>
        <rFont val="Arial"/>
        <family val="2"/>
      </rPr>
      <t>1/</t>
    </r>
    <r>
      <rPr>
        <b/>
        <u val="single"/>
        <sz val="11"/>
        <rFont val="Arial"/>
        <family val="2"/>
      </rPr>
      <t xml:space="preserve"> ($m)</t>
    </r>
  </si>
  <si>
    <r>
      <t xml:space="preserve">Income statement items </t>
    </r>
    <r>
      <rPr>
        <u val="single"/>
        <vertAlign val="superscript"/>
        <sz val="11"/>
        <rFont val="Arial"/>
        <family val="2"/>
      </rPr>
      <t>1/</t>
    </r>
    <r>
      <rPr>
        <b/>
        <u val="single"/>
        <sz val="11"/>
        <rFont val="Arial"/>
        <family val="2"/>
      </rPr>
      <t xml:space="preserve"> ($m)</t>
    </r>
  </si>
  <si>
    <t>Impact of adopting SFRS(I) 9 on 1 January 2018</t>
  </si>
  <si>
    <t>Professionals &amp; private individuals 
  (excluding housing loans)</t>
  </si>
  <si>
    <t>Net income from investment securities includes gains from disposal of debt and equity securities in 2017. With effect from 2018, only the gains from disposal of debt securities is included.</t>
  </si>
  <si>
    <t xml:space="preserve">2/ </t>
  </si>
  <si>
    <t>Earnings excluding one-time items (annualised)</t>
  </si>
  <si>
    <t>Earnings including one-time items (annualised)</t>
  </si>
  <si>
    <t>Excluding one-time items</t>
  </si>
  <si>
    <t>Including one-time items</t>
  </si>
  <si>
    <t>Exclude special dividends ($0.50 per share)</t>
  </si>
  <si>
    <t>Assets at fair value through other comprehensive income (FVOCI)</t>
  </si>
  <si>
    <t>Other borrowings</t>
  </si>
  <si>
    <t>FVOCI portfolio</t>
  </si>
  <si>
    <t>FVOCI investments</t>
  </si>
  <si>
    <t>Movement in FVOCI reserves ($m)</t>
  </si>
  <si>
    <t>FVOCI reserves at start of period</t>
  </si>
  <si>
    <t>FVOCI reserves at end of period</t>
  </si>
  <si>
    <t>Arising from the adoption of SFRS (I) 9 on 1 Jan 2018, realised gains or losses on equity instruments classified as "Fair value through Other Comprehensive income" is not reclassified to the income statement. Previously, FRS 39 required realised gains or losses on available-for-sale equity instruments to be reclassified to the income statement</t>
  </si>
  <si>
    <t>1/  Arising from the adoption of SFRS(I) 9 on 1 Jan 2018, realised gains or losses on equity instruments classified as "Fair Value through Other Comprehensive Income" is not reclassified to the income statement. Previously, FRS 39 required realised gains or losses on available-for- sale equity instruments to be reclassified to the income statement.</t>
  </si>
  <si>
    <r>
      <t>FVOCI</t>
    </r>
    <r>
      <rPr>
        <sz val="11"/>
        <rFont val="Arial"/>
        <family val="2"/>
      </rPr>
      <t xml:space="preserve"> - Fair value through other comprehensive income</t>
    </r>
  </si>
  <si>
    <t>Movement in NPAs ($m)</t>
  </si>
  <si>
    <t>2Q18</t>
  </si>
  <si>
    <t>Dividends paid to non-controlling interests</t>
  </si>
  <si>
    <t>Proceeds from acquisition of new business</t>
  </si>
  <si>
    <t>Change in non-controlling interests</t>
  </si>
  <si>
    <t>Redemption of preferences shares issued by a subsidiary</t>
  </si>
  <si>
    <t>Allowances for other assets</t>
  </si>
  <si>
    <t>ECL Stage 3 (SP) for loans by geography are determined according to the location where the borrower is incorporated.</t>
  </si>
  <si>
    <t>Total allowances eligible as Tier 2 capital</t>
  </si>
  <si>
    <r>
      <t>ECL</t>
    </r>
    <r>
      <rPr>
        <vertAlign val="superscript"/>
        <sz val="11"/>
        <rFont val="Arial"/>
        <family val="2"/>
      </rPr>
      <t>1/</t>
    </r>
    <r>
      <rPr>
        <sz val="11"/>
        <rFont val="Arial"/>
        <family val="2"/>
      </rPr>
      <t xml:space="preserve"> Stage 3 (SP) for loans / average loans (bp)</t>
    </r>
  </si>
  <si>
    <t>3/</t>
  </si>
  <si>
    <r>
      <t>ECL</t>
    </r>
    <r>
      <rPr>
        <b/>
        <i/>
        <vertAlign val="superscript"/>
        <sz val="11"/>
        <rFont val="Arial"/>
        <family val="2"/>
      </rPr>
      <t>1/</t>
    </r>
    <r>
      <rPr>
        <b/>
        <i/>
        <sz val="11"/>
        <rFont val="Arial"/>
        <family val="2"/>
      </rPr>
      <t xml:space="preserve"> Stage 3 (SP) for loans</t>
    </r>
    <r>
      <rPr>
        <vertAlign val="superscript"/>
        <sz val="10"/>
        <rFont val="Arial"/>
        <family val="2"/>
      </rPr>
      <t>3/</t>
    </r>
  </si>
  <si>
    <r>
      <t>ECL</t>
    </r>
    <r>
      <rPr>
        <b/>
        <i/>
        <vertAlign val="superscript"/>
        <sz val="11"/>
        <rFont val="Arial"/>
        <family val="2"/>
      </rPr>
      <t>1/</t>
    </r>
    <r>
      <rPr>
        <b/>
        <i/>
        <sz val="11"/>
        <rFont val="Arial"/>
        <family val="2"/>
      </rPr>
      <t xml:space="preserve"> Stage 3 (SP) for other credit exposures</t>
    </r>
  </si>
  <si>
    <t>Excludes one-time item.</t>
  </si>
  <si>
    <r>
      <t>By geography</t>
    </r>
    <r>
      <rPr>
        <b/>
        <i/>
        <vertAlign val="superscript"/>
        <sz val="11"/>
        <rFont val="Arial"/>
        <family val="2"/>
      </rPr>
      <t>3</t>
    </r>
    <r>
      <rPr>
        <vertAlign val="superscript"/>
        <sz val="11"/>
        <rFont val="Arial"/>
        <family val="2"/>
      </rPr>
      <t>/</t>
    </r>
  </si>
  <si>
    <r>
      <t>By geography</t>
    </r>
    <r>
      <rPr>
        <vertAlign val="superscript"/>
        <sz val="11"/>
        <rFont val="Arial"/>
        <family val="2"/>
      </rPr>
      <t>2/</t>
    </r>
  </si>
  <si>
    <r>
      <t>ECL</t>
    </r>
    <r>
      <rPr>
        <b/>
        <vertAlign val="superscript"/>
        <sz val="11"/>
        <rFont val="Arial"/>
        <family val="2"/>
      </rPr>
      <t>1/</t>
    </r>
    <r>
      <rPr>
        <b/>
        <sz val="11"/>
        <rFont val="Arial"/>
        <family val="2"/>
      </rPr>
      <t xml:space="preserve"> Stage 3 (SP)</t>
    </r>
  </si>
  <si>
    <r>
      <t>ECL</t>
    </r>
    <r>
      <rPr>
        <b/>
        <vertAlign val="superscript"/>
        <sz val="11"/>
        <rFont val="Arial"/>
        <family val="2"/>
      </rPr>
      <t>1/</t>
    </r>
    <r>
      <rPr>
        <b/>
        <sz val="11"/>
        <rFont val="Arial"/>
        <family val="2"/>
      </rPr>
      <t xml:space="preserve"> Stage 1 and 2 (GP) exposures</t>
    </r>
  </si>
  <si>
    <r>
      <t>Breakdown of ECL</t>
    </r>
    <r>
      <rPr>
        <b/>
        <u val="single"/>
        <vertAlign val="superscript"/>
        <sz val="11"/>
        <rFont val="Arial"/>
        <family val="2"/>
      </rPr>
      <t>1/</t>
    </r>
    <r>
      <rPr>
        <b/>
        <u val="single"/>
        <sz val="11"/>
        <rFont val="Arial"/>
        <family val="2"/>
      </rPr>
      <t xml:space="preserve"> Stage 3 (SP) exposures ($m)</t>
    </r>
  </si>
  <si>
    <t>Secured by cash deposits</t>
  </si>
  <si>
    <t>1/ Non- interest income, expenses, allowances for credit and other losses and income tax expense exclude one-time items</t>
  </si>
  <si>
    <t>Depreciation of fixed assets (included in above items) ($m)</t>
  </si>
  <si>
    <t>Comparatives were restated following a re-alignment of headcount classification for support functions</t>
  </si>
  <si>
    <r>
      <t xml:space="preserve">Staff headcount at period-end excluding insourcing staff and staff from ANZ integration </t>
    </r>
    <r>
      <rPr>
        <i/>
        <vertAlign val="superscript"/>
        <sz val="11"/>
        <rFont val="Arial"/>
        <family val="2"/>
      </rPr>
      <t>2/</t>
    </r>
  </si>
  <si>
    <r>
      <t>ECL</t>
    </r>
    <r>
      <rPr>
        <vertAlign val="superscript"/>
        <sz val="11"/>
        <rFont val="Arial"/>
        <family val="2"/>
      </rPr>
      <t>1/</t>
    </r>
    <r>
      <rPr>
        <sz val="11"/>
        <rFont val="Arial"/>
        <family val="2"/>
      </rPr>
      <t xml:space="preserve"> Stage 3 (SP)</t>
    </r>
  </si>
  <si>
    <r>
      <t>ECL</t>
    </r>
    <r>
      <rPr>
        <vertAlign val="superscript"/>
        <sz val="11"/>
        <rFont val="Arial"/>
        <family val="2"/>
      </rPr>
      <t>1/</t>
    </r>
    <r>
      <rPr>
        <sz val="11"/>
        <rFont val="Arial"/>
        <family val="2"/>
      </rPr>
      <t xml:space="preserve"> Stage 1 and 2 (GP)</t>
    </r>
    <r>
      <rPr>
        <vertAlign val="superscript"/>
        <sz val="11"/>
        <rFont val="Arial"/>
        <family val="2"/>
      </rPr>
      <t>2/</t>
    </r>
  </si>
  <si>
    <r>
      <t>ECL</t>
    </r>
    <r>
      <rPr>
        <b/>
        <vertAlign val="superscript"/>
        <sz val="11"/>
        <rFont val="Arial"/>
        <family val="2"/>
      </rPr>
      <t>1/</t>
    </r>
    <r>
      <rPr>
        <b/>
        <sz val="11"/>
        <rFont val="Arial"/>
        <family val="2"/>
      </rPr>
      <t xml:space="preserve"> Stage 1 and 2 (GP)</t>
    </r>
    <r>
      <rPr>
        <vertAlign val="superscript"/>
        <sz val="10"/>
        <rFont val="Arial"/>
        <family val="2"/>
      </rPr>
      <t>2/</t>
    </r>
  </si>
  <si>
    <r>
      <t>Gains/ losses on FVOCI equity instruments</t>
    </r>
    <r>
      <rPr>
        <vertAlign val="superscript"/>
        <sz val="11"/>
        <rFont val="Arial"/>
        <family val="2"/>
      </rPr>
      <t>1/</t>
    </r>
  </si>
  <si>
    <t>Redemption/purchase of subordinated term debts</t>
  </si>
  <si>
    <t>Net cash generated from /(used in) investing activities (2)</t>
  </si>
  <si>
    <t>2017 balances refer to allowances for impaired and non-impaired exposures as prescribed by MAS Notice 612 and FRS 39. 
2018 balances refer to expected credit losses following the transition to SFRS(I) 9.</t>
  </si>
  <si>
    <t>NPLs by geography are classified according to the location where the borrower is incorporated</t>
  </si>
  <si>
    <t>Loans by geography are determined according to the location where the borrower, or the issuing bank in the case of bank backed export financing is incorporated.</t>
  </si>
  <si>
    <r>
      <t>Gains (losses) on debt instruments classified at 
   fair value through other comprehensive income</t>
    </r>
    <r>
      <rPr>
        <vertAlign val="superscript"/>
        <sz val="11"/>
        <rFont val="Arial"/>
        <family val="2"/>
      </rPr>
      <t>1/</t>
    </r>
    <r>
      <rPr>
        <sz val="11"/>
        <rFont val="Arial"/>
        <family val="2"/>
      </rPr>
      <t>/
   available-for-sale financial assets and others</t>
    </r>
  </si>
  <si>
    <t>Excludes one-time item</t>
  </si>
  <si>
    <t>1/    Refers to expected credit loss.</t>
  </si>
  <si>
    <t>Refers to expected credit loss.</t>
  </si>
  <si>
    <t>Refers to expected credit loss</t>
  </si>
  <si>
    <t>3Q18</t>
  </si>
  <si>
    <t>3rd Qtr 2018</t>
  </si>
  <si>
    <r>
      <t xml:space="preserve">Other income </t>
    </r>
    <r>
      <rPr>
        <vertAlign val="superscript"/>
        <sz val="10"/>
        <rFont val="Arial"/>
        <family val="2"/>
      </rPr>
      <t>1/</t>
    </r>
  </si>
  <si>
    <r>
      <t>Net income from investment securities</t>
    </r>
    <r>
      <rPr>
        <vertAlign val="superscript"/>
        <sz val="10"/>
        <rFont val="Arial"/>
        <family val="2"/>
      </rPr>
      <t>2/</t>
    </r>
  </si>
  <si>
    <t>Purchase of tresaury shares</t>
  </si>
  <si>
    <t>Issue of perpetual capital securities</t>
  </si>
  <si>
    <t>IBG &amp; Others</t>
  </si>
  <si>
    <t>CBG/WM (net charges)</t>
  </si>
  <si>
    <t>CBG/WM (Net Movement)</t>
  </si>
  <si>
    <t>Net repayments</t>
  </si>
  <si>
    <t>Translation impact</t>
  </si>
  <si>
    <t>Other credit exposures</t>
  </si>
  <si>
    <r>
      <t>Breakdown of ECL</t>
    </r>
    <r>
      <rPr>
        <b/>
        <u val="single"/>
        <vertAlign val="superscript"/>
        <sz val="11"/>
        <rFont val="Arial"/>
        <family val="2"/>
      </rPr>
      <t>1/</t>
    </r>
    <r>
      <rPr>
        <b/>
        <u val="single"/>
        <sz val="11"/>
        <rFont val="Arial"/>
        <family val="2"/>
      </rPr>
      <t xml:space="preserve"> Stage (3) SP for loans and other credit exposures($m)</t>
    </r>
  </si>
  <si>
    <t>Net cash used in financing activities (3)</t>
  </si>
  <si>
    <r>
      <t>Total ECL</t>
    </r>
    <r>
      <rPr>
        <b/>
        <vertAlign val="superscript"/>
        <sz val="11"/>
        <rFont val="Arial"/>
        <family val="2"/>
      </rPr>
      <t>1/</t>
    </r>
    <r>
      <rPr>
        <b/>
        <sz val="11"/>
        <rFont val="Arial"/>
        <family val="2"/>
      </rPr>
      <t xml:space="preserve"> Stage 3 (SP)</t>
    </r>
  </si>
  <si>
    <t>4Q18</t>
  </si>
  <si>
    <t>4Q18
vs 
3Q18</t>
  </si>
  <si>
    <t>4Q18
vs 
4Q17</t>
  </si>
  <si>
    <t>FY17</t>
  </si>
  <si>
    <t>FY18</t>
  </si>
  <si>
    <t>FY18
vs 
FY17</t>
  </si>
  <si>
    <t>Dec18
vs 
Sep18</t>
  </si>
  <si>
    <t>Dec18
vs 
Dec17</t>
  </si>
  <si>
    <t>4rd Qtr 2018</t>
  </si>
  <si>
    <t>Year 2018</t>
  </si>
  <si>
    <t>Year 2017</t>
  </si>
  <si>
    <t>4th Qtr 2017</t>
  </si>
  <si>
    <t>Year</t>
  </si>
  <si>
    <t>Net loss on disposal of interest in associate</t>
  </si>
  <si>
    <t>4th Qtr</t>
  </si>
  <si>
    <t>Net (gain)/loss on disposal, net of write-off of properties and other fixed assets</t>
  </si>
  <si>
    <t>Net cash (used in)/ generated from operating activities (1)</t>
  </si>
  <si>
    <t>Financial Data Supplement for the Year/ Fourth Quarter ended 31 December 2018</t>
  </si>
  <si>
    <t>Ordinary shareholders' funds ($m)</t>
  </si>
  <si>
    <t xml:space="preserve">Computation for 2018 includes regulatory loss allowance reserves (RLAR) of $376 million for Dec'18 (Sep'18: $311 million, Jun'18: $286 million, Mar'18; $150 million) as part of total allowances </t>
  </si>
  <si>
    <t>(&gt;100)</t>
  </si>
  <si>
    <t>&gt;100</t>
  </si>
  <si>
    <t>Impact of adopting SFRS(I)9 on 1 January 2018</t>
  </si>
  <si>
    <r>
      <t>Gains (losses) on equity instruments classified at fair 
   value through other comprehensive income (net of
   tax)</t>
    </r>
    <r>
      <rPr>
        <vertAlign val="superscript"/>
        <sz val="11"/>
        <rFont val="Arial"/>
        <family val="2"/>
      </rPr>
      <t>1/</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</si>
</sst>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409]d\-mmm;@"/>
    <numFmt numFmtId="168" formatCode="0.0_);\(0.0\)"/>
    <numFmt numFmtId="169" formatCode="#,##0.0000000000000000000000_);\(#,##0.0000000000000000000000\)"/>
    <numFmt numFmtId="170" formatCode="[$-409]mmm\-yy;@"/>
    <numFmt numFmtId="171" formatCode="_-* #,##0_-;\-* #,##0_-;_-* &quot;-&quot;??_-;_-@_-"/>
  </numFmts>
  <fonts count="128">
    <font>
      <sz val="10"/>
      <name val="Arial"/>
      <family val="0"/>
    </font>
    <font>
      <sz val="11"/>
      <color indexed="8"/>
      <name val="Calibri"/>
      <family val="2"/>
    </font>
    <font>
      <sz val="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b/>
      <u val="single"/>
      <sz val="11"/>
      <name val="Arial"/>
      <family val="2"/>
    </font>
    <font>
      <b/>
      <sz val="16"/>
      <color indexed="9"/>
      <name val="Arial"/>
      <family val="2"/>
    </font>
    <font>
      <u val="single"/>
      <sz val="10"/>
      <color indexed="9"/>
      <name val="Arial"/>
      <family val="2"/>
    </font>
    <font>
      <b/>
      <i/>
      <sz val="11"/>
      <name val="Arial"/>
      <family val="2"/>
    </font>
    <font>
      <sz val="11"/>
      <color indexed="12"/>
      <name val="Arial"/>
      <family val="2"/>
    </font>
    <font>
      <b/>
      <sz val="11"/>
      <color indexed="12"/>
      <name val="Arial"/>
      <family val="2"/>
    </font>
    <font>
      <sz val="10"/>
      <color indexed="12"/>
      <name val="Arial"/>
      <family val="2"/>
    </font>
    <font>
      <i/>
      <sz val="11"/>
      <name val="Arial"/>
      <family val="2"/>
    </font>
    <font>
      <sz val="11"/>
      <color indexed="8"/>
      <name val="Arial"/>
      <family val="2"/>
    </font>
    <font>
      <sz val="11"/>
      <color indexed="17"/>
      <name val="Arial"/>
      <family val="2"/>
    </font>
    <font>
      <b/>
      <sz val="11"/>
      <color indexed="17"/>
      <name val="Arial"/>
      <family val="2"/>
    </font>
    <font>
      <sz val="10"/>
      <color indexed="17"/>
      <name val="Arial"/>
      <family val="2"/>
    </font>
    <font>
      <sz val="9"/>
      <name val="Arial"/>
      <family val="2"/>
    </font>
    <font>
      <i/>
      <sz val="11"/>
      <color indexed="12"/>
      <name val="Arial"/>
      <family val="2"/>
    </font>
    <font>
      <b/>
      <sz val="10"/>
      <name val="Arial"/>
      <family val="2"/>
    </font>
    <font>
      <u val="single"/>
      <sz val="10"/>
      <name val="Arial"/>
      <family val="2"/>
    </font>
    <font>
      <vertAlign val="superscript"/>
      <sz val="11"/>
      <name val="Arial"/>
      <family val="2"/>
    </font>
    <font>
      <b/>
      <sz val="10"/>
      <color indexed="17"/>
      <name val="Arial"/>
      <family val="2"/>
    </font>
    <font>
      <u val="single"/>
      <vertAlign val="superscript"/>
      <sz val="11"/>
      <name val="Arial"/>
      <family val="2"/>
    </font>
    <font>
      <b/>
      <sz val="16"/>
      <name val="Arial"/>
      <family val="2"/>
    </font>
    <font>
      <b/>
      <sz val="16"/>
      <color indexed="8"/>
      <name val="Arial"/>
      <family val="2"/>
    </font>
    <font>
      <u val="single"/>
      <sz val="11"/>
      <color indexed="12"/>
      <name val="Arial"/>
      <family val="2"/>
    </font>
    <font>
      <vertAlign val="superscript"/>
      <sz val="10"/>
      <name val="Arial"/>
      <family val="2"/>
    </font>
    <font>
      <u val="single"/>
      <sz val="11"/>
      <name val="Arial"/>
      <family val="2"/>
    </font>
    <font>
      <sz val="8"/>
      <color indexed="8"/>
      <name val="Arial"/>
      <family val="2"/>
    </font>
    <font>
      <b/>
      <sz val="8"/>
      <name val="Arial"/>
      <family val="2"/>
    </font>
    <font>
      <sz val="10"/>
      <color indexed="8"/>
      <name val="Arial"/>
      <family val="2"/>
    </font>
    <font>
      <b/>
      <u val="single"/>
      <vertAlign val="superscript"/>
      <sz val="11"/>
      <name val="Arial"/>
      <family val="2"/>
    </font>
    <font>
      <b/>
      <i/>
      <vertAlign val="superscript"/>
      <sz val="11"/>
      <name val="Arial"/>
      <family val="2"/>
    </font>
    <font>
      <b/>
      <vertAlign val="superscript"/>
      <sz val="11"/>
      <name val="Arial"/>
      <family val="2"/>
    </font>
    <font>
      <i/>
      <vertAlign val="superscript"/>
      <sz val="11"/>
      <name val="Arial"/>
      <family val="2"/>
    </font>
    <font>
      <sz val="7.5"/>
      <name val="Arial"/>
      <family val="2"/>
    </font>
    <font>
      <i/>
      <sz val="11"/>
      <color indexed="9"/>
      <name val="Arial"/>
      <family val="2"/>
    </font>
    <font>
      <b/>
      <sz val="11"/>
      <color indexed="10"/>
      <name val="Arial"/>
      <family val="2"/>
    </font>
    <font>
      <sz val="11"/>
      <color indexed="48"/>
      <name val="Arial"/>
      <family val="2"/>
    </font>
    <font>
      <b/>
      <sz val="11"/>
      <color indexed="48"/>
      <name val="Arial"/>
      <family val="2"/>
    </font>
    <font>
      <b/>
      <sz val="11"/>
      <color indexed="47"/>
      <name val="Arial"/>
      <family val="2"/>
    </font>
    <font>
      <sz val="11"/>
      <color indexed="10"/>
      <name val="Arial"/>
      <family val="2"/>
    </font>
    <font>
      <sz val="10"/>
      <color indexed="48"/>
      <name val="Arial"/>
      <family val="2"/>
    </font>
    <font>
      <sz val="11"/>
      <color indexed="47"/>
      <name val="Arial"/>
      <family val="2"/>
    </font>
    <font>
      <sz val="11"/>
      <color indexed="60"/>
      <name val="Arial"/>
      <family val="2"/>
    </font>
    <font>
      <b/>
      <sz val="10"/>
      <color indexed="12"/>
      <name val="Arial"/>
      <family val="2"/>
    </font>
    <font>
      <b/>
      <sz val="10"/>
      <color indexed="48"/>
      <name val="Arial"/>
      <family val="2"/>
    </font>
    <font>
      <b/>
      <sz val="11"/>
      <color indexed="30"/>
      <name val="Arial"/>
      <family val="2"/>
    </font>
    <font>
      <sz val="11"/>
      <color indexed="30"/>
      <name val="Arial"/>
      <family val="2"/>
    </font>
    <font>
      <b/>
      <sz val="16"/>
      <color indexed="12"/>
      <name val="Arial"/>
      <family val="2"/>
    </font>
    <font>
      <sz val="12"/>
      <color indexed="10"/>
      <name val="Arial"/>
      <family val="2"/>
    </font>
    <font>
      <i/>
      <sz val="11"/>
      <color indexed="10"/>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0"/>
      <name val="Arial"/>
      <family val="2"/>
    </font>
    <font>
      <sz val="11"/>
      <color theme="0"/>
      <name val="Arial"/>
      <family val="2"/>
    </font>
    <font>
      <sz val="11"/>
      <color rgb="FF0000FF"/>
      <name val="Arial"/>
      <family val="2"/>
    </font>
    <font>
      <sz val="11"/>
      <color theme="1"/>
      <name val="Arial"/>
      <family val="2"/>
    </font>
    <font>
      <b/>
      <sz val="11"/>
      <color rgb="FF0000FF"/>
      <name val="Arial"/>
      <family val="2"/>
    </font>
    <font>
      <b/>
      <sz val="11"/>
      <color theme="1"/>
      <name val="Arial"/>
      <family val="2"/>
    </font>
    <font>
      <b/>
      <sz val="11"/>
      <color rgb="FFFF0000"/>
      <name val="Arial"/>
      <family val="2"/>
    </font>
    <font>
      <sz val="11"/>
      <color rgb="FF3333FF"/>
      <name val="Arial"/>
      <family val="2"/>
    </font>
    <font>
      <b/>
      <sz val="11"/>
      <color rgb="FF3333FF"/>
      <name val="Arial"/>
      <family val="2"/>
    </font>
    <font>
      <b/>
      <sz val="11"/>
      <color theme="0"/>
      <name val="Arial"/>
      <family val="2"/>
    </font>
    <font>
      <b/>
      <sz val="11"/>
      <color rgb="FF132EF9"/>
      <name val="Arial"/>
      <family val="2"/>
    </font>
    <font>
      <sz val="11"/>
      <color rgb="FF132EF9"/>
      <name val="Arial"/>
      <family val="2"/>
    </font>
    <font>
      <sz val="10"/>
      <color theme="1"/>
      <name val="Arial"/>
      <family val="2"/>
    </font>
    <font>
      <sz val="10"/>
      <color rgb="FF0000FF"/>
      <name val="Arial"/>
      <family val="2"/>
    </font>
    <font>
      <b/>
      <sz val="11"/>
      <color theme="9" tint="0.5999900102615356"/>
      <name val="Arial"/>
      <family val="2"/>
    </font>
    <font>
      <b/>
      <sz val="16"/>
      <color theme="0"/>
      <name val="Arial"/>
      <family val="2"/>
    </font>
    <font>
      <sz val="11"/>
      <color rgb="FFFF0000"/>
      <name val="Arial"/>
      <family val="2"/>
    </font>
    <font>
      <sz val="10"/>
      <color rgb="FF132EF9"/>
      <name val="Arial"/>
      <family val="2"/>
    </font>
    <font>
      <sz val="10"/>
      <color rgb="FF3333FF"/>
      <name val="Arial"/>
      <family val="2"/>
    </font>
    <font>
      <sz val="11"/>
      <color theme="9" tint="0.5999900102615356"/>
      <name val="Arial"/>
      <family val="2"/>
    </font>
    <font>
      <sz val="11"/>
      <color rgb="FFC00000"/>
      <name val="Arial"/>
      <family val="2"/>
    </font>
    <font>
      <b/>
      <sz val="10"/>
      <color rgb="FF132EF9"/>
      <name val="Arial"/>
      <family val="2"/>
    </font>
    <font>
      <b/>
      <sz val="10"/>
      <color rgb="FF3333FF"/>
      <name val="Arial"/>
      <family val="2"/>
    </font>
    <font>
      <sz val="11"/>
      <color rgb="FF0000CC"/>
      <name val="Arial"/>
      <family val="2"/>
    </font>
    <font>
      <b/>
      <sz val="11"/>
      <color rgb="FF0000CC"/>
      <name val="Arial"/>
      <family val="2"/>
    </font>
    <font>
      <b/>
      <sz val="11"/>
      <color rgb="FF0070C0"/>
      <name val="Arial"/>
      <family val="2"/>
    </font>
    <font>
      <sz val="11"/>
      <color rgb="FF0070C0"/>
      <name val="Arial"/>
      <family val="2"/>
    </font>
    <font>
      <b/>
      <sz val="16"/>
      <color rgb="FF132EF9"/>
      <name val="Arial"/>
      <family val="2"/>
    </font>
    <font>
      <sz val="12"/>
      <color rgb="FFFF0000"/>
      <name val="Arial"/>
      <family val="2"/>
    </font>
    <font>
      <sz val="11"/>
      <color rgb="FF00B050"/>
      <name val="Arial"/>
      <family val="2"/>
    </font>
    <font>
      <sz val="10"/>
      <color rgb="FF0000CC"/>
      <name val="Arial"/>
      <family val="2"/>
    </font>
    <font>
      <i/>
      <sz val="11"/>
      <color rgb="FF0000FF"/>
      <name val="Arial"/>
      <family val="2"/>
    </font>
    <font>
      <i/>
      <sz val="11"/>
      <color rgb="FFFF0000"/>
      <name val="Arial"/>
      <family val="2"/>
    </font>
    <font>
      <b/>
      <sz val="10"/>
      <color rgb="FF0000FF"/>
      <name val="Arial"/>
      <family val="2"/>
    </font>
    <font>
      <sz val="11"/>
      <color rgb="FFFFCC99"/>
      <name val="Arial"/>
      <family val="2"/>
    </font>
    <font>
      <u val="single"/>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47"/>
        <bgColor indexed="64"/>
      </patternFill>
    </fill>
    <fill>
      <patternFill patternType="solid">
        <fgColor indexed="43"/>
        <bgColor indexed="64"/>
      </patternFill>
    </fill>
    <fill>
      <patternFill patternType="solid">
        <fgColor rgb="FFC0000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ck"/>
    </border>
    <border>
      <left/>
      <right/>
      <top style="thick"/>
      <bottom/>
    </border>
    <border>
      <left/>
      <right/>
      <top/>
      <bottom style="medium"/>
    </border>
    <border>
      <left/>
      <right/>
      <top style="medium"/>
      <bottom style="medium"/>
    </border>
    <border>
      <left/>
      <right/>
      <top style="thin"/>
      <bottom style="thin"/>
    </border>
    <border>
      <left/>
      <right/>
      <top style="thin"/>
      <bottom style="thick"/>
    </border>
    <border>
      <left/>
      <right/>
      <top style="thin">
        <color theme="0" tint="-0.4999699890613556"/>
      </top>
      <bottom/>
    </border>
    <border>
      <left/>
      <right/>
      <top/>
      <bottom style="thin">
        <color theme="0" tint="-0.4999699890613556"/>
      </bottom>
    </border>
    <border>
      <left style="thin">
        <color theme="0" tint="-0.4999699890613556"/>
      </left>
      <right/>
      <top style="thin">
        <color theme="0" tint="-0.4999699890613556"/>
      </top>
      <bottom/>
    </border>
    <border>
      <left style="thin">
        <color theme="0" tint="-0.4999699890613556"/>
      </left>
      <right/>
      <top/>
      <bottom style="thin">
        <color theme="0" tint="-0.4999699890613556"/>
      </bottom>
    </border>
    <border>
      <left/>
      <right style="thin">
        <color theme="0" tint="-0.4999699890613556"/>
      </right>
      <top style="thin">
        <color theme="0" tint="-0.4999699890613556"/>
      </top>
      <bottom/>
    </border>
    <border>
      <left/>
      <right/>
      <top style="thin"/>
      <bottom style="medium"/>
    </border>
    <border>
      <left/>
      <right style="thin">
        <color theme="0" tint="-0.4999699890613556"/>
      </right>
      <top/>
      <bottom style="thin">
        <color theme="0"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08">
    <xf numFmtId="0" fontId="0" fillId="0" borderId="0" xfId="0"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wrapText="1"/>
    </xf>
    <xf numFmtId="37" fontId="3" fillId="0" borderId="0" xfId="0" applyNumberFormat="1" applyFont="1" applyFill="1" applyBorder="1" applyAlignment="1">
      <alignment wrapText="1"/>
    </xf>
    <xf numFmtId="37" fontId="3" fillId="0" borderId="0" xfId="0" applyNumberFormat="1" applyFont="1" applyFill="1" applyBorder="1" applyAlignment="1">
      <alignment/>
    </xf>
    <xf numFmtId="37" fontId="3" fillId="0" borderId="0" xfId="0" applyNumberFormat="1" applyFont="1" applyFill="1" applyBorder="1" applyAlignment="1">
      <alignment/>
    </xf>
    <xf numFmtId="0" fontId="3" fillId="0" borderId="0" xfId="0" applyFont="1" applyAlignment="1">
      <alignment vertical="top"/>
    </xf>
    <xf numFmtId="0" fontId="3" fillId="0" borderId="0" xfId="0" applyFont="1" applyAlignment="1">
      <alignment/>
    </xf>
    <xf numFmtId="0" fontId="9" fillId="0" borderId="0" xfId="0"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37" fontId="9" fillId="0" borderId="0" xfId="0" applyNumberFormat="1" applyFont="1" applyFill="1" applyBorder="1" applyAlignment="1">
      <alignment horizontal="left"/>
    </xf>
    <xf numFmtId="0" fontId="9" fillId="0" borderId="0" xfId="0" applyFont="1" applyFill="1" applyBorder="1" applyAlignment="1">
      <alignment/>
    </xf>
    <xf numFmtId="0" fontId="12" fillId="0" borderId="0" xfId="0" applyFont="1" applyFill="1" applyBorder="1" applyAlignment="1">
      <alignment/>
    </xf>
    <xf numFmtId="37" fontId="1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164" fontId="4" fillId="0" borderId="0" xfId="0" applyNumberFormat="1" applyFont="1" applyFill="1" applyBorder="1" applyAlignment="1">
      <alignment horizontal="left"/>
    </xf>
    <xf numFmtId="164" fontId="12" fillId="0" borderId="0" xfId="0" applyNumberFormat="1" applyFont="1" applyFill="1" applyBorder="1" applyAlignment="1">
      <alignment/>
    </xf>
    <xf numFmtId="164" fontId="12" fillId="0" borderId="0" xfId="0" applyNumberFormat="1" applyFont="1" applyFill="1" applyBorder="1" applyAlignment="1">
      <alignment horizontal="left"/>
    </xf>
    <xf numFmtId="0" fontId="9" fillId="0" borderId="0" xfId="0" applyFont="1" applyAlignment="1">
      <alignment/>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horizontal="right" wrapText="1"/>
    </xf>
    <xf numFmtId="164" fontId="3" fillId="0" borderId="0" xfId="0" applyNumberFormat="1" applyFont="1" applyFill="1" applyBorder="1" applyAlignment="1">
      <alignment vertical="top"/>
    </xf>
    <xf numFmtId="0" fontId="3" fillId="0" borderId="0" xfId="0" applyFont="1" applyAlignment="1">
      <alignment/>
    </xf>
    <xf numFmtId="0" fontId="4" fillId="0" borderId="0" xfId="0" applyFont="1" applyBorder="1" applyAlignment="1">
      <alignment vertical="top" wrapText="1"/>
    </xf>
    <xf numFmtId="37" fontId="9" fillId="0" borderId="0" xfId="0" applyNumberFormat="1" applyFont="1" applyFill="1" applyBorder="1" applyAlignment="1">
      <alignment/>
    </xf>
    <xf numFmtId="37" fontId="12" fillId="0" borderId="0" xfId="0" applyNumberFormat="1" applyFont="1" applyFill="1" applyBorder="1" applyAlignment="1">
      <alignment/>
    </xf>
    <xf numFmtId="37" fontId="3" fillId="0" borderId="0" xfId="0" applyNumberFormat="1" applyFont="1" applyBorder="1" applyAlignment="1">
      <alignment/>
    </xf>
    <xf numFmtId="37" fontId="3" fillId="0" borderId="0" xfId="0" applyNumberFormat="1" applyFont="1" applyFill="1" applyBorder="1" applyAlignment="1">
      <alignmen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0" xfId="0" applyNumberFormat="1" applyFont="1" applyAlignment="1">
      <alignment/>
    </xf>
    <xf numFmtId="166" fontId="4" fillId="0" borderId="0" xfId="42" applyNumberFormat="1" applyFont="1" applyFill="1" applyBorder="1" applyAlignment="1">
      <alignment horizontal="right" wrapText="1"/>
    </xf>
    <xf numFmtId="37" fontId="3" fillId="0" borderId="0" xfId="0" applyNumberFormat="1" applyFont="1" applyAlignment="1">
      <alignment/>
    </xf>
    <xf numFmtId="167" fontId="3" fillId="0" borderId="0" xfId="0" applyNumberFormat="1" applyFont="1" applyAlignment="1">
      <alignment/>
    </xf>
    <xf numFmtId="167" fontId="0" fillId="0" borderId="0" xfId="0" applyNumberFormat="1" applyAlignment="1">
      <alignment/>
    </xf>
    <xf numFmtId="49" fontId="3" fillId="0" borderId="0" xfId="0" applyNumberFormat="1" applyFont="1" applyAlignment="1">
      <alignment/>
    </xf>
    <xf numFmtId="49" fontId="0" fillId="0" borderId="0" xfId="0" applyNumberFormat="1" applyAlignment="1">
      <alignment/>
    </xf>
    <xf numFmtId="37" fontId="3" fillId="34"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8" fillId="33" borderId="1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3" fillId="0" borderId="0" xfId="0" applyNumberFormat="1" applyFont="1" applyFill="1" applyBorder="1" applyAlignment="1">
      <alignment wrapText="1"/>
    </xf>
    <xf numFmtId="37" fontId="3"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164" fontId="4" fillId="0" borderId="0" xfId="0" applyNumberFormat="1" applyFont="1" applyFill="1" applyBorder="1" applyAlignment="1">
      <alignment horizontal="right" wrapText="1"/>
    </xf>
    <xf numFmtId="166" fontId="3" fillId="0" borderId="0" xfId="42" applyNumberFormat="1" applyFont="1" applyAlignment="1">
      <alignment horizontal="right" wrapText="1"/>
    </xf>
    <xf numFmtId="0" fontId="0" fillId="34" borderId="0" xfId="0" applyFill="1" applyAlignment="1">
      <alignment horizontal="right" wrapText="1"/>
    </xf>
    <xf numFmtId="37" fontId="3" fillId="0" borderId="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14" fillId="34" borderId="0" xfId="0" applyNumberFormat="1" applyFont="1" applyFill="1" applyBorder="1" applyAlignment="1">
      <alignment horizontal="right" wrapText="1"/>
    </xf>
    <xf numFmtId="37" fontId="14" fillId="34" borderId="0" xfId="0" applyNumberFormat="1" applyFont="1" applyFill="1" applyBorder="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0" fontId="0" fillId="0" borderId="0" xfId="0" applyFill="1" applyAlignment="1">
      <alignment horizontal="right" wrapText="1"/>
    </xf>
    <xf numFmtId="164" fontId="3" fillId="0" borderId="0" xfId="0" applyNumberFormat="1" applyFont="1" applyFill="1" applyBorder="1" applyAlignment="1">
      <alignment/>
    </xf>
    <xf numFmtId="37" fontId="13" fillId="0" borderId="0" xfId="0" applyNumberFormat="1" applyFont="1" applyFill="1" applyBorder="1" applyAlignment="1">
      <alignment horizontal="right" wrapText="1"/>
    </xf>
    <xf numFmtId="0" fontId="3" fillId="0" borderId="0" xfId="0" applyFont="1" applyAlignment="1">
      <alignment wrapText="1"/>
    </xf>
    <xf numFmtId="37" fontId="8" fillId="35" borderId="1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wrapText="1"/>
    </xf>
    <xf numFmtId="0" fontId="3" fillId="0" borderId="0" xfId="0" applyFont="1" applyAlignment="1">
      <alignment horizontal="left" wrapText="1" indent="3"/>
    </xf>
    <xf numFmtId="0" fontId="5" fillId="0" borderId="0" xfId="0" applyFont="1" applyAlignment="1">
      <alignment vertical="top" wrapText="1"/>
    </xf>
    <xf numFmtId="0" fontId="5" fillId="0" borderId="12" xfId="0" applyFont="1" applyBorder="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3" fillId="0" borderId="12" xfId="0" applyFont="1" applyBorder="1" applyAlignment="1">
      <alignment wrapText="1"/>
    </xf>
    <xf numFmtId="0" fontId="17" fillId="0" borderId="0" xfId="0" applyFont="1" applyAlignment="1">
      <alignment wrapText="1"/>
    </xf>
    <xf numFmtId="167" fontId="3" fillId="0" borderId="0" xfId="0" applyNumberFormat="1" applyFont="1" applyAlignment="1">
      <alignment/>
    </xf>
    <xf numFmtId="49" fontId="3" fillId="0" borderId="0" xfId="0" applyNumberFormat="1" applyFont="1" applyAlignment="1">
      <alignment/>
    </xf>
    <xf numFmtId="0" fontId="17" fillId="0" borderId="0" xfId="0" applyFont="1" applyAlignment="1">
      <alignment horizontal="center" wrapText="1"/>
    </xf>
    <xf numFmtId="0" fontId="17" fillId="0" borderId="0" xfId="0" applyFont="1" applyAlignment="1">
      <alignment horizontal="right" wrapText="1"/>
    </xf>
    <xf numFmtId="0" fontId="4" fillId="0" borderId="0" xfId="0" applyFont="1" applyAlignment="1">
      <alignment vertical="top" wrapText="1"/>
    </xf>
    <xf numFmtId="0" fontId="4" fillId="0" borderId="0" xfId="0" applyFont="1" applyAlignment="1">
      <alignment horizontal="center" wrapText="1"/>
    </xf>
    <xf numFmtId="0" fontId="17" fillId="0" borderId="0" xfId="0" applyFont="1" applyAlignment="1">
      <alignment horizontal="left" wrapText="1" indent="2"/>
    </xf>
    <xf numFmtId="0" fontId="17" fillId="0" borderId="12" xfId="0" applyFont="1" applyBorder="1" applyAlignment="1">
      <alignment horizontal="left" wrapText="1" indent="2"/>
    </xf>
    <xf numFmtId="0" fontId="17" fillId="0" borderId="12" xfId="0" applyFont="1" applyBorder="1" applyAlignment="1">
      <alignment horizontal="center" wrapText="1"/>
    </xf>
    <xf numFmtId="166" fontId="3" fillId="0" borderId="0" xfId="42" applyNumberFormat="1" applyFont="1" applyAlignment="1">
      <alignment horizontal="right"/>
    </xf>
    <xf numFmtId="37" fontId="3" fillId="0" borderId="0" xfId="0" applyNumberFormat="1" applyFont="1" applyAlignment="1">
      <alignment horizontal="right"/>
    </xf>
    <xf numFmtId="37" fontId="10" fillId="33" borderId="10" xfId="0" applyNumberFormat="1" applyFont="1" applyFill="1" applyBorder="1" applyAlignment="1">
      <alignment horizontal="left"/>
    </xf>
    <xf numFmtId="37" fontId="3" fillId="0" borderId="0" xfId="42" applyNumberFormat="1" applyFont="1" applyAlignment="1">
      <alignment horizontal="right"/>
    </xf>
    <xf numFmtId="37" fontId="0" fillId="0" borderId="0" xfId="0" applyNumberFormat="1" applyAlignment="1">
      <alignment horizontal="right"/>
    </xf>
    <xf numFmtId="37" fontId="0" fillId="0" borderId="0" xfId="0" applyNumberFormat="1" applyAlignment="1">
      <alignment/>
    </xf>
    <xf numFmtId="37" fontId="4" fillId="0" borderId="0" xfId="0" applyNumberFormat="1" applyFont="1" applyAlignment="1">
      <alignment horizontal="center" vertical="top" wrapText="1"/>
    </xf>
    <xf numFmtId="37" fontId="4" fillId="0" borderId="0" xfId="0" applyNumberFormat="1" applyFont="1" applyAlignment="1">
      <alignment horizontal="right" wrapText="1"/>
    </xf>
    <xf numFmtId="37" fontId="3"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66" fontId="3" fillId="0" borderId="12" xfId="42" applyNumberFormat="1" applyFont="1" applyBorder="1" applyAlignment="1">
      <alignment horizontal="right" wrapText="1"/>
    </xf>
    <xf numFmtId="166" fontId="3" fillId="0" borderId="0" xfId="42" applyNumberFormat="1" applyFont="1" applyAlignment="1">
      <alignment horizontal="right"/>
    </xf>
    <xf numFmtId="166" fontId="0" fillId="0" borderId="0" xfId="42" applyNumberFormat="1" applyFont="1" applyAlignment="1">
      <alignment horizontal="right"/>
    </xf>
    <xf numFmtId="166" fontId="10" fillId="33" borderId="10" xfId="42" applyNumberFormat="1" applyFont="1" applyFill="1" applyBorder="1" applyAlignment="1">
      <alignment horizontal="left"/>
    </xf>
    <xf numFmtId="166" fontId="7" fillId="33" borderId="11" xfId="42" applyNumberFormat="1" applyFont="1" applyFill="1" applyBorder="1" applyAlignment="1">
      <alignment horizontal="center"/>
    </xf>
    <xf numFmtId="166" fontId="3" fillId="0" borderId="0" xfId="42" applyNumberFormat="1" applyFont="1" applyAlignment="1">
      <alignment/>
    </xf>
    <xf numFmtId="166" fontId="5" fillId="0" borderId="13" xfId="42" applyNumberFormat="1" applyFont="1" applyBorder="1" applyAlignment="1">
      <alignment horizontal="right" vertical="top" wrapText="1"/>
    </xf>
    <xf numFmtId="166" fontId="5" fillId="0" borderId="12" xfId="42" applyNumberFormat="1" applyFont="1" applyBorder="1" applyAlignment="1">
      <alignment horizontal="right" vertical="top" wrapText="1"/>
    </xf>
    <xf numFmtId="166" fontId="3" fillId="0" borderId="0" xfId="42" applyNumberFormat="1" applyFont="1" applyAlignment="1">
      <alignment horizontal="right" wrapText="1"/>
    </xf>
    <xf numFmtId="166" fontId="0" fillId="0" borderId="0" xfId="42" applyNumberFormat="1" applyFont="1" applyAlignment="1">
      <alignment horizontal="right"/>
    </xf>
    <xf numFmtId="166" fontId="0" fillId="0" borderId="0" xfId="42" applyNumberFormat="1" applyFont="1" applyAlignment="1">
      <alignment/>
    </xf>
    <xf numFmtId="166" fontId="4" fillId="0" borderId="0" xfId="42" applyNumberFormat="1" applyFont="1" applyAlignment="1">
      <alignment horizontal="center" vertical="top" wrapText="1"/>
    </xf>
    <xf numFmtId="37" fontId="3" fillId="33" borderId="10" xfId="0" applyNumberFormat="1" applyFont="1" applyFill="1" applyBorder="1" applyAlignment="1">
      <alignment horizontal="right"/>
    </xf>
    <xf numFmtId="37" fontId="4" fillId="33" borderId="11" xfId="0" applyNumberFormat="1" applyFont="1" applyFill="1" applyBorder="1" applyAlignment="1">
      <alignment horizontal="center"/>
    </xf>
    <xf numFmtId="166" fontId="3" fillId="0" borderId="0" xfId="42" applyNumberFormat="1" applyFont="1" applyFill="1" applyAlignment="1">
      <alignment horizontal="right" wrapText="1"/>
    </xf>
    <xf numFmtId="37" fontId="3" fillId="33" borderId="10" xfId="0" applyNumberFormat="1" applyFont="1" applyFill="1" applyBorder="1" applyAlignment="1">
      <alignment horizontal="right" wrapText="1"/>
    </xf>
    <xf numFmtId="37" fontId="0" fillId="0" borderId="0" xfId="0" applyNumberFormat="1" applyFill="1" applyAlignment="1">
      <alignment horizontal="right" wrapText="1"/>
    </xf>
    <xf numFmtId="0" fontId="4" fillId="0" borderId="13" xfId="0" applyFont="1" applyBorder="1" applyAlignment="1">
      <alignment horizontal="right" vertical="top" wrapText="1"/>
    </xf>
    <xf numFmtId="0" fontId="4" fillId="0" borderId="12" xfId="0" applyFont="1" applyBorder="1" applyAlignment="1">
      <alignment horizontal="right" vertical="top" wrapText="1"/>
    </xf>
    <xf numFmtId="166" fontId="3" fillId="33" borderId="10" xfId="42" applyNumberFormat="1" applyFont="1" applyFill="1" applyBorder="1" applyAlignment="1">
      <alignment horizontal="right"/>
    </xf>
    <xf numFmtId="166" fontId="4" fillId="33" borderId="11" xfId="42" applyNumberFormat="1" applyFont="1" applyFill="1" applyBorder="1" applyAlignment="1">
      <alignment horizontal="center"/>
    </xf>
    <xf numFmtId="166" fontId="3" fillId="0" borderId="0" xfId="42" applyNumberFormat="1" applyFont="1" applyAlignment="1">
      <alignment/>
    </xf>
    <xf numFmtId="166" fontId="4" fillId="0" borderId="13" xfId="42" applyNumberFormat="1" applyFont="1" applyBorder="1" applyAlignment="1">
      <alignment horizontal="right" vertical="top" wrapText="1"/>
    </xf>
    <xf numFmtId="166" fontId="4" fillId="0" borderId="12" xfId="42" applyNumberFormat="1" applyFont="1" applyBorder="1" applyAlignment="1">
      <alignment horizontal="right" vertical="top"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Alignment="1">
      <alignment horizontal="right" wrapText="1"/>
    </xf>
    <xf numFmtId="0" fontId="3" fillId="0" borderId="0" xfId="0" applyFont="1" applyAlignment="1">
      <alignment horizontal="right" wrapText="1"/>
    </xf>
    <xf numFmtId="0" fontId="3" fillId="0" borderId="14" xfId="0" applyFont="1" applyBorder="1" applyAlignment="1">
      <alignment horizontal="right" wrapText="1"/>
    </xf>
    <xf numFmtId="3" fontId="3" fillId="0" borderId="0" xfId="0" applyNumberFormat="1" applyFont="1" applyAlignment="1">
      <alignment horizontal="right" wrapText="1"/>
    </xf>
    <xf numFmtId="3" fontId="3" fillId="0" borderId="14" xfId="0" applyNumberFormat="1" applyFont="1" applyBorder="1" applyAlignment="1">
      <alignment horizontal="right" wrapText="1"/>
    </xf>
    <xf numFmtId="37" fontId="3" fillId="0" borderId="14" xfId="0" applyNumberFormat="1" applyFont="1" applyBorder="1" applyAlignment="1">
      <alignment horizontal="right" wrapText="1"/>
    </xf>
    <xf numFmtId="0" fontId="3" fillId="0" borderId="0" xfId="0" applyFont="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right" wrapText="1"/>
    </xf>
    <xf numFmtId="166" fontId="3" fillId="0" borderId="14" xfId="42" applyNumberFormat="1" applyFont="1" applyFill="1" applyBorder="1" applyAlignment="1">
      <alignment horizontal="right" wrapText="1"/>
    </xf>
    <xf numFmtId="166" fontId="3" fillId="0" borderId="14" xfId="42" applyNumberFormat="1" applyFont="1" applyBorder="1" applyAlignment="1">
      <alignment horizontal="right" wrapText="1"/>
    </xf>
    <xf numFmtId="37" fontId="3" fillId="0" borderId="15" xfId="0" applyNumberFormat="1" applyFont="1" applyBorder="1" applyAlignment="1">
      <alignment horizontal="right" wrapText="1"/>
    </xf>
    <xf numFmtId="3" fontId="3" fillId="0" borderId="12" xfId="0" applyNumberFormat="1" applyFont="1" applyBorder="1" applyAlignment="1">
      <alignment horizontal="right"/>
    </xf>
    <xf numFmtId="37" fontId="3" fillId="33" borderId="10" xfId="0" applyNumberFormat="1" applyFont="1" applyFill="1" applyBorder="1" applyAlignment="1">
      <alignment horizontal="right"/>
    </xf>
    <xf numFmtId="37" fontId="19" fillId="0" borderId="0" xfId="0" applyNumberFormat="1" applyFont="1" applyFill="1" applyBorder="1" applyAlignment="1">
      <alignment horizontal="right" wrapText="1"/>
    </xf>
    <xf numFmtId="37" fontId="18" fillId="0" borderId="0" xfId="0" applyNumberFormat="1" applyFont="1" applyFill="1" applyBorder="1" applyAlignment="1">
      <alignment horizontal="right" wrapText="1"/>
    </xf>
    <xf numFmtId="37" fontId="18" fillId="0" borderId="0" xfId="0" applyNumberFormat="1" applyFont="1" applyAlignment="1">
      <alignment horizontal="right"/>
    </xf>
    <xf numFmtId="37" fontId="20" fillId="0" borderId="0" xfId="0" applyNumberFormat="1" applyFont="1" applyAlignment="1">
      <alignment horizontal="right"/>
    </xf>
    <xf numFmtId="3" fontId="3" fillId="0" borderId="0" xfId="0" applyNumberFormat="1" applyFont="1" applyFill="1" applyAlignment="1">
      <alignment horizontal="right" wrapText="1"/>
    </xf>
    <xf numFmtId="0" fontId="3" fillId="0" borderId="0" xfId="0" applyFont="1" applyFill="1" applyAlignment="1">
      <alignment horizontal="right" wrapText="1"/>
    </xf>
    <xf numFmtId="0" fontId="3" fillId="34" borderId="0" xfId="0" applyFont="1" applyFill="1" applyAlignment="1">
      <alignment horizontal="right" wrapText="1"/>
    </xf>
    <xf numFmtId="164" fontId="3" fillId="0" borderId="0" xfId="0" applyNumberFormat="1" applyFont="1" applyFill="1" applyBorder="1" applyAlignment="1">
      <alignment horizontal="right" wrapText="1"/>
    </xf>
    <xf numFmtId="3" fontId="4" fillId="0" borderId="0" xfId="0" applyNumberFormat="1" applyFont="1" applyAlignment="1">
      <alignment horizontal="right" wrapText="1"/>
    </xf>
    <xf numFmtId="3" fontId="3" fillId="0" borderId="0" xfId="0" applyNumberFormat="1" applyFont="1" applyFill="1" applyBorder="1" applyAlignment="1">
      <alignment horizontal="right" wrapText="1"/>
    </xf>
    <xf numFmtId="37" fontId="3" fillId="0" borderId="0" xfId="0" applyNumberFormat="1" applyFont="1" applyFill="1" applyAlignment="1">
      <alignment horizontal="right" wrapText="1"/>
    </xf>
    <xf numFmtId="43" fontId="3" fillId="0" borderId="0" xfId="42" applyFont="1" applyFill="1" applyBorder="1" applyAlignment="1">
      <alignment horizontal="right" wrapText="1"/>
    </xf>
    <xf numFmtId="37" fontId="3" fillId="0" borderId="0" xfId="42" applyNumberFormat="1" applyFont="1" applyFill="1" applyAlignment="1">
      <alignment horizontal="right" wrapText="1"/>
    </xf>
    <xf numFmtId="37" fontId="3" fillId="0" borderId="0" xfId="42" applyNumberFormat="1" applyFont="1" applyAlignment="1">
      <alignment horizontal="right" wrapText="1"/>
    </xf>
    <xf numFmtId="37" fontId="13" fillId="0" borderId="0" xfId="0" applyNumberFormat="1" applyFont="1" applyFill="1" applyAlignment="1">
      <alignment horizontal="right" wrapText="1"/>
    </xf>
    <xf numFmtId="0" fontId="21" fillId="0" borderId="0" xfId="0" applyFont="1" applyFill="1" applyBorder="1" applyAlignment="1">
      <alignment horizontal="left"/>
    </xf>
    <xf numFmtId="37" fontId="21" fillId="0" borderId="0" xfId="0" applyNumberFormat="1" applyFont="1" applyFill="1" applyBorder="1" applyAlignment="1">
      <alignment horizontal="left"/>
    </xf>
    <xf numFmtId="39" fontId="3" fillId="0" borderId="0" xfId="0" applyNumberFormat="1" applyFont="1" applyFill="1" applyAlignment="1">
      <alignment horizontal="right" wrapText="1"/>
    </xf>
    <xf numFmtId="37" fontId="14" fillId="0" borderId="0" xfId="0" applyNumberFormat="1" applyFont="1" applyFill="1" applyBorder="1" applyAlignment="1">
      <alignment horizontal="right" wrapText="1"/>
    </xf>
    <xf numFmtId="37" fontId="15" fillId="0" borderId="0" xfId="0" applyNumberFormat="1" applyFont="1" applyFill="1" applyAlignment="1">
      <alignment horizontal="right" wrapText="1"/>
    </xf>
    <xf numFmtId="37" fontId="20" fillId="0" borderId="0" xfId="0" applyNumberFormat="1" applyFont="1" applyFill="1" applyAlignment="1">
      <alignment horizontal="right" wrapText="1"/>
    </xf>
    <xf numFmtId="37" fontId="0" fillId="0" borderId="0" xfId="0" applyNumberFormat="1" applyFont="1" applyAlignment="1">
      <alignment horizontal="right"/>
    </xf>
    <xf numFmtId="37" fontId="92" fillId="0" borderId="0" xfId="42" applyNumberFormat="1" applyFont="1" applyFill="1" applyAlignment="1">
      <alignment horizontal="right" wrapText="1"/>
    </xf>
    <xf numFmtId="0" fontId="93" fillId="0" borderId="0" xfId="0" applyFont="1" applyAlignment="1">
      <alignment/>
    </xf>
    <xf numFmtId="166" fontId="92" fillId="0" borderId="0" xfId="42" applyNumberFormat="1" applyFont="1" applyFill="1" applyAlignment="1">
      <alignment horizontal="right" wrapText="1"/>
    </xf>
    <xf numFmtId="166" fontId="13" fillId="0" borderId="0" xfId="42" applyNumberFormat="1" applyFont="1" applyFill="1" applyBorder="1" applyAlignment="1">
      <alignment horizontal="right" wrapText="1"/>
    </xf>
    <xf numFmtId="0" fontId="3" fillId="0" borderId="0" xfId="0" applyFont="1" applyAlignment="1">
      <alignment wrapText="1"/>
    </xf>
    <xf numFmtId="37" fontId="94"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96" fillId="34" borderId="0" xfId="0" applyNumberFormat="1" applyFont="1" applyFill="1" applyBorder="1" applyAlignment="1">
      <alignment horizontal="right" wrapText="1"/>
    </xf>
    <xf numFmtId="37" fontId="22" fillId="0" borderId="0" xfId="42" applyNumberFormat="1" applyFont="1" applyFill="1" applyAlignment="1">
      <alignment horizontal="right" wrapText="1"/>
    </xf>
    <xf numFmtId="37" fontId="13" fillId="0" borderId="0" xfId="42" applyNumberFormat="1" applyFont="1" applyFill="1" applyAlignment="1">
      <alignment horizontal="right" wrapText="1"/>
    </xf>
    <xf numFmtId="37" fontId="94" fillId="0" borderId="0" xfId="0" applyNumberFormat="1" applyFont="1" applyAlignment="1">
      <alignment horizontal="right"/>
    </xf>
    <xf numFmtId="37" fontId="4" fillId="0" borderId="0" xfId="0" applyNumberFormat="1" applyFont="1" applyAlignment="1">
      <alignment horizontal="right" vertical="top" wrapText="1"/>
    </xf>
    <xf numFmtId="37" fontId="97" fillId="0" borderId="0" xfId="0" applyNumberFormat="1" applyFont="1" applyFill="1" applyBorder="1" applyAlignment="1">
      <alignment horizontal="right" wrapText="1"/>
    </xf>
    <xf numFmtId="37" fontId="98" fillId="0" borderId="0" xfId="0" applyNumberFormat="1" applyFont="1" applyFill="1" applyBorder="1" applyAlignment="1">
      <alignment horizontal="left"/>
    </xf>
    <xf numFmtId="37" fontId="99" fillId="34" borderId="0" xfId="0" applyNumberFormat="1" applyFont="1" applyFill="1" applyBorder="1" applyAlignment="1">
      <alignment horizontal="right" wrapText="1"/>
    </xf>
    <xf numFmtId="37" fontId="100" fillId="34" borderId="0" xfId="0" applyNumberFormat="1" applyFont="1" applyFill="1" applyBorder="1" applyAlignment="1">
      <alignment horizontal="right" wrapText="1"/>
    </xf>
    <xf numFmtId="37" fontId="94"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95" fillId="0" borderId="0" xfId="0" applyNumberFormat="1" applyFont="1" applyFill="1" applyBorder="1" applyAlignment="1">
      <alignment horizontal="right"/>
    </xf>
    <xf numFmtId="37" fontId="95" fillId="0" borderId="0" xfId="0" applyNumberFormat="1" applyFont="1" applyFill="1" applyBorder="1" applyAlignment="1">
      <alignment horizontal="left"/>
    </xf>
    <xf numFmtId="0" fontId="3" fillId="0" borderId="0" xfId="0" applyFont="1" applyBorder="1" applyAlignment="1">
      <alignment horizontal="left" vertical="top" wrapText="1"/>
    </xf>
    <xf numFmtId="37" fontId="0" fillId="0" borderId="0" xfId="0" applyNumberFormat="1" applyFont="1" applyFill="1" applyBorder="1" applyAlignment="1">
      <alignment horizontal="left"/>
    </xf>
    <xf numFmtId="0" fontId="3" fillId="0" borderId="0" xfId="0" applyFont="1" applyFill="1" applyAlignment="1">
      <alignment/>
    </xf>
    <xf numFmtId="0" fontId="101" fillId="36" borderId="0" xfId="0" applyFont="1" applyFill="1" applyAlignment="1">
      <alignment/>
    </xf>
    <xf numFmtId="37" fontId="93" fillId="36" borderId="0" xfId="0" applyNumberFormat="1" applyFont="1" applyFill="1" applyAlignment="1">
      <alignment/>
    </xf>
    <xf numFmtId="37" fontId="93" fillId="36" borderId="0" xfId="0" applyNumberFormat="1" applyFont="1" applyFill="1" applyAlignment="1">
      <alignment horizontal="right"/>
    </xf>
    <xf numFmtId="0" fontId="0" fillId="0" borderId="0" xfId="0" applyFont="1" applyAlignment="1">
      <alignment/>
    </xf>
    <xf numFmtId="37" fontId="102" fillId="34"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0" fontId="3" fillId="0" borderId="0" xfId="0" applyFont="1" applyFill="1" applyAlignment="1">
      <alignment horizontal="right" vertical="top" wrapText="1"/>
    </xf>
    <xf numFmtId="166" fontId="95" fillId="0" borderId="0" xfId="42" applyNumberFormat="1" applyFont="1" applyFill="1" applyBorder="1" applyAlignment="1">
      <alignment horizontal="right" wrapText="1"/>
    </xf>
    <xf numFmtId="0" fontId="95" fillId="0" borderId="0" xfId="0" applyFont="1" applyAlignment="1">
      <alignment/>
    </xf>
    <xf numFmtId="166" fontId="95" fillId="0" borderId="0" xfId="42" applyNumberFormat="1" applyFont="1" applyAlignment="1">
      <alignment horizontal="right"/>
    </xf>
    <xf numFmtId="37" fontId="95" fillId="0" borderId="0" xfId="0" applyNumberFormat="1" applyFont="1" applyAlignment="1">
      <alignment horizontal="right"/>
    </xf>
    <xf numFmtId="0" fontId="104" fillId="0" borderId="0" xfId="0" applyFont="1" applyAlignment="1">
      <alignment/>
    </xf>
    <xf numFmtId="0" fontId="23" fillId="0" borderId="0" xfId="0" applyFont="1" applyAlignment="1">
      <alignment/>
    </xf>
    <xf numFmtId="0" fontId="3" fillId="0" borderId="0" xfId="0" applyFont="1" applyAlignment="1">
      <alignment horizontal="center" vertical="top" wrapText="1"/>
    </xf>
    <xf numFmtId="164" fontId="95" fillId="0" borderId="0" xfId="0" applyNumberFormat="1" applyFont="1" applyFill="1" applyBorder="1" applyAlignment="1">
      <alignment horizontal="right" wrapText="1"/>
    </xf>
    <xf numFmtId="0" fontId="3" fillId="0" borderId="0" xfId="0" applyFont="1" applyFill="1" applyAlignment="1">
      <alignment/>
    </xf>
    <xf numFmtId="0" fontId="96" fillId="34" borderId="0" xfId="0" applyFont="1" applyFill="1" applyAlignment="1">
      <alignment horizontal="right" wrapText="1"/>
    </xf>
    <xf numFmtId="0" fontId="105" fillId="34" borderId="0" xfId="0" applyFont="1" applyFill="1" applyAlignment="1">
      <alignment horizontal="right" wrapText="1"/>
    </xf>
    <xf numFmtId="0" fontId="105" fillId="0" borderId="0" xfId="0" applyFont="1" applyFill="1" applyAlignment="1">
      <alignment horizontal="right" wrapText="1"/>
    </xf>
    <xf numFmtId="166" fontId="106" fillId="34" borderId="0" xfId="42" applyNumberFormat="1" applyFont="1" applyFill="1" applyAlignment="1">
      <alignment horizontal="right" wrapText="1"/>
    </xf>
    <xf numFmtId="3" fontId="3" fillId="0" borderId="14" xfId="0" applyNumberFormat="1" applyFont="1" applyFill="1" applyBorder="1" applyAlignment="1">
      <alignment horizontal="right" wrapText="1"/>
    </xf>
    <xf numFmtId="166" fontId="3" fillId="0" borderId="14" xfId="0" applyNumberFormat="1" applyFont="1" applyBorder="1" applyAlignment="1">
      <alignment horizontal="right" wrapText="1"/>
    </xf>
    <xf numFmtId="37" fontId="4" fillId="0" borderId="12" xfId="0" applyNumberFormat="1" applyFont="1" applyFill="1" applyBorder="1" applyAlignment="1">
      <alignment horizontal="right" wrapText="1"/>
    </xf>
    <xf numFmtId="37" fontId="3" fillId="0" borderId="12" xfId="0" applyNumberFormat="1" applyFont="1" applyBorder="1" applyAlignment="1">
      <alignment horizontal="right" wrapText="1"/>
    </xf>
    <xf numFmtId="166" fontId="3" fillId="0" borderId="12" xfId="42" applyNumberFormat="1" applyFont="1" applyBorder="1" applyAlignment="1">
      <alignment horizontal="right" wrapText="1"/>
    </xf>
    <xf numFmtId="37" fontId="4" fillId="0" borderId="12" xfId="0" applyNumberFormat="1" applyFont="1" applyBorder="1" applyAlignment="1">
      <alignment horizontal="right" wrapText="1"/>
    </xf>
    <xf numFmtId="0" fontId="3" fillId="0" borderId="12" xfId="0" applyFont="1" applyFill="1" applyBorder="1" applyAlignment="1">
      <alignment horizontal="right" wrapText="1"/>
    </xf>
    <xf numFmtId="37" fontId="3" fillId="0" borderId="0" xfId="0" applyNumberFormat="1" applyFont="1" applyFill="1" applyAlignment="1">
      <alignment horizontal="right"/>
    </xf>
    <xf numFmtId="0" fontId="4" fillId="0" borderId="13" xfId="0" applyFont="1" applyBorder="1" applyAlignment="1">
      <alignment horizontal="center" vertical="top" wrapText="1"/>
    </xf>
    <xf numFmtId="166" fontId="3" fillId="0" borderId="0" xfId="42" applyNumberFormat="1" applyFont="1" applyAlignment="1">
      <alignment horizontal="right" vertical="top" wrapText="1"/>
    </xf>
    <xf numFmtId="37" fontId="3" fillId="33" borderId="10" xfId="0" applyNumberFormat="1" applyFont="1" applyFill="1" applyBorder="1" applyAlignment="1">
      <alignment horizontal="left"/>
    </xf>
    <xf numFmtId="37" fontId="24" fillId="33" borderId="0" xfId="53" applyNumberFormat="1" applyFont="1" applyFill="1" applyBorder="1" applyAlignment="1" applyProtection="1">
      <alignment horizontal="left"/>
      <protection/>
    </xf>
    <xf numFmtId="0" fontId="3" fillId="0" borderId="13" xfId="0" applyFont="1" applyBorder="1" applyAlignment="1">
      <alignment horizontal="center" wrapText="1"/>
    </xf>
    <xf numFmtId="0" fontId="4" fillId="0" borderId="13" xfId="0" applyFont="1" applyBorder="1" applyAlignment="1">
      <alignment horizontal="center" wrapText="1"/>
    </xf>
    <xf numFmtId="16" fontId="4" fillId="0" borderId="0" xfId="0" applyNumberFormat="1" applyFont="1" applyAlignment="1">
      <alignment horizontal="right" wrapText="1"/>
    </xf>
    <xf numFmtId="0" fontId="4" fillId="0" borderId="12" xfId="0" applyFont="1" applyBorder="1" applyAlignment="1">
      <alignment wrapText="1"/>
    </xf>
    <xf numFmtId="0" fontId="4" fillId="0" borderId="12"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justify" wrapText="1"/>
    </xf>
    <xf numFmtId="0" fontId="107" fillId="33" borderId="10" xfId="0" applyFont="1" applyFill="1" applyBorder="1" applyAlignment="1">
      <alignment horizontal="left"/>
    </xf>
    <xf numFmtId="37" fontId="3" fillId="0" borderId="0" xfId="0" applyNumberFormat="1" applyFont="1" applyFill="1" applyBorder="1" applyAlignment="1">
      <alignment horizontal="left" wrapText="1"/>
    </xf>
    <xf numFmtId="37" fontId="8" fillId="33" borderId="10" xfId="0" applyNumberFormat="1" applyFont="1" applyFill="1" applyBorder="1" applyAlignment="1">
      <alignment horizontal="left" wrapText="1"/>
    </xf>
    <xf numFmtId="37" fontId="4" fillId="0" borderId="0" xfId="0" applyNumberFormat="1" applyFont="1" applyFill="1" applyBorder="1" applyAlignment="1">
      <alignment horizontal="left" wrapText="1"/>
    </xf>
    <xf numFmtId="0" fontId="21" fillId="0" borderId="0" xfId="0" applyFont="1" applyFill="1" applyBorder="1" applyAlignment="1">
      <alignment horizontal="left" wrapText="1"/>
    </xf>
    <xf numFmtId="0" fontId="4" fillId="0" borderId="13" xfId="0" applyFont="1" applyBorder="1" applyAlignment="1">
      <alignment horizontal="centerContinuous" vertical="top" wrapText="1"/>
    </xf>
    <xf numFmtId="16" fontId="5" fillId="0" borderId="0" xfId="0" applyNumberFormat="1" applyFont="1" applyAlignment="1">
      <alignment horizontal="right" wrapText="1"/>
    </xf>
    <xf numFmtId="0" fontId="21" fillId="0" borderId="0" xfId="0" applyFont="1" applyAlignment="1">
      <alignment horizontal="right" wrapText="1"/>
    </xf>
    <xf numFmtId="37" fontId="108" fillId="0" borderId="0" xfId="0" applyNumberFormat="1" applyFont="1" applyFill="1" applyBorder="1" applyAlignment="1">
      <alignment horizontal="right" wrapText="1"/>
    </xf>
    <xf numFmtId="37" fontId="0" fillId="0" borderId="0" xfId="0" applyNumberFormat="1" applyFont="1" applyAlignment="1">
      <alignment horizontal="right"/>
    </xf>
    <xf numFmtId="37" fontId="103" fillId="0" borderId="0" xfId="0" applyNumberFormat="1" applyFont="1" applyFill="1" applyBorder="1" applyAlignment="1">
      <alignment horizontal="right" wrapText="1"/>
    </xf>
    <xf numFmtId="164" fontId="103" fillId="0" borderId="0" xfId="0" applyNumberFormat="1" applyFont="1" applyFill="1" applyBorder="1" applyAlignment="1">
      <alignment horizontal="right" wrapText="1"/>
    </xf>
    <xf numFmtId="166" fontId="103" fillId="0" borderId="14" xfId="42" applyNumberFormat="1" applyFont="1" applyBorder="1" applyAlignment="1">
      <alignment horizontal="right" wrapText="1"/>
    </xf>
    <xf numFmtId="166" fontId="103" fillId="0" borderId="0" xfId="42" applyNumberFormat="1" applyFont="1" applyAlignment="1">
      <alignment horizontal="right" wrapText="1"/>
    </xf>
    <xf numFmtId="166" fontId="3" fillId="0" borderId="0" xfId="42" applyNumberFormat="1" applyFont="1" applyBorder="1" applyAlignment="1">
      <alignment horizontal="right" wrapText="1"/>
    </xf>
    <xf numFmtId="37" fontId="3" fillId="0" borderId="0" xfId="0" applyNumberFormat="1" applyFont="1" applyAlignment="1">
      <alignment horizontal="right" vertical="top" wrapText="1"/>
    </xf>
    <xf numFmtId="166" fontId="3" fillId="0" borderId="15" xfId="42" applyNumberFormat="1" applyFont="1" applyBorder="1" applyAlignment="1">
      <alignment horizontal="right" wrapText="1"/>
    </xf>
    <xf numFmtId="37" fontId="3" fillId="0" borderId="0" xfId="0" applyNumberFormat="1" applyFont="1" applyAlignment="1">
      <alignment horizontal="center" vertical="top" wrapText="1"/>
    </xf>
    <xf numFmtId="0" fontId="3" fillId="0" borderId="0" xfId="0" applyFont="1" applyAlignment="1">
      <alignment horizontal="right" vertical="top" wrapText="1"/>
    </xf>
    <xf numFmtId="37" fontId="3" fillId="0" borderId="14" xfId="0" applyNumberFormat="1" applyFont="1" applyFill="1" applyBorder="1" applyAlignment="1">
      <alignment horizontal="right" wrapText="1"/>
    </xf>
    <xf numFmtId="166" fontId="3" fillId="0" borderId="14" xfId="42" applyNumberFormat="1" applyFont="1" applyFill="1" applyBorder="1" applyAlignment="1" quotePrefix="1">
      <alignment horizontal="right" wrapText="1"/>
    </xf>
    <xf numFmtId="37" fontId="3" fillId="0" borderId="15" xfId="42" applyNumberFormat="1" applyFont="1" applyBorder="1" applyAlignment="1">
      <alignment horizontal="right" wrapText="1"/>
    </xf>
    <xf numFmtId="37" fontId="3" fillId="0" borderId="14" xfId="42" applyNumberFormat="1" applyFont="1" applyFill="1" applyBorder="1" applyAlignment="1">
      <alignment horizontal="right" wrapText="1"/>
    </xf>
    <xf numFmtId="166" fontId="3" fillId="0" borderId="15" xfId="42" applyNumberFormat="1" applyFont="1" applyFill="1" applyBorder="1" applyAlignment="1">
      <alignment horizontal="right" wrapText="1"/>
    </xf>
    <xf numFmtId="166" fontId="3" fillId="0" borderId="0" xfId="42" applyNumberFormat="1" applyFont="1" applyFill="1" applyBorder="1" applyAlignment="1">
      <alignment horizontal="left"/>
    </xf>
    <xf numFmtId="166" fontId="4" fillId="0" borderId="0" xfId="42" applyNumberFormat="1" applyFont="1" applyFill="1" applyBorder="1" applyAlignment="1">
      <alignment/>
    </xf>
    <xf numFmtId="164" fontId="3" fillId="0" borderId="0" xfId="0" applyNumberFormat="1" applyFont="1" applyFill="1" applyBorder="1" applyAlignment="1">
      <alignment vertical="top"/>
    </xf>
    <xf numFmtId="37" fontId="3" fillId="0" borderId="0" xfId="0" applyNumberFormat="1" applyFont="1" applyFill="1" applyBorder="1" applyAlignment="1">
      <alignment vertical="top"/>
    </xf>
    <xf numFmtId="37" fontId="98"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37" fontId="101" fillId="33" borderId="0" xfId="0" applyNumberFormat="1" applyFont="1" applyFill="1" applyBorder="1" applyAlignment="1">
      <alignment horizontal="right" wrapText="1"/>
    </xf>
    <xf numFmtId="166" fontId="4" fillId="0" borderId="0" xfId="42" applyNumberFormat="1" applyFont="1" applyFill="1" applyAlignment="1">
      <alignment horizontal="right" wrapText="1"/>
    </xf>
    <xf numFmtId="166" fontId="4" fillId="0" borderId="14" xfId="42" applyNumberFormat="1" applyFont="1" applyBorder="1" applyAlignment="1">
      <alignment horizontal="right" wrapText="1"/>
    </xf>
    <xf numFmtId="166" fontId="102" fillId="0" borderId="12" xfId="42" applyNumberFormat="1" applyFont="1" applyBorder="1" applyAlignment="1">
      <alignment horizontal="right" wrapText="1"/>
    </xf>
    <xf numFmtId="166" fontId="18" fillId="0" borderId="12" xfId="42" applyNumberFormat="1" applyFont="1" applyBorder="1" applyAlignment="1">
      <alignment horizontal="right" wrapText="1"/>
    </xf>
    <xf numFmtId="166" fontId="103" fillId="0" borderId="12" xfId="42" applyNumberFormat="1" applyFont="1" applyBorder="1" applyAlignment="1">
      <alignment horizontal="right" wrapText="1"/>
    </xf>
    <xf numFmtId="166" fontId="103" fillId="0" borderId="0" xfId="42" applyNumberFormat="1" applyFont="1" applyAlignment="1">
      <alignment horizontal="right"/>
    </xf>
    <xf numFmtId="166" fontId="18" fillId="0" borderId="0" xfId="42" applyNumberFormat="1" applyFont="1" applyAlignment="1">
      <alignment horizontal="right"/>
    </xf>
    <xf numFmtId="166" fontId="13" fillId="0" borderId="0" xfId="42" applyNumberFormat="1" applyFont="1" applyAlignment="1">
      <alignment horizontal="right"/>
    </xf>
    <xf numFmtId="166" fontId="109" fillId="0" borderId="0" xfId="42" applyNumberFormat="1" applyFont="1" applyAlignment="1">
      <alignment horizontal="right"/>
    </xf>
    <xf numFmtId="166" fontId="20" fillId="0" borderId="0" xfId="42" applyNumberFormat="1" applyFont="1" applyAlignment="1">
      <alignment horizontal="right"/>
    </xf>
    <xf numFmtId="166" fontId="110" fillId="0" borderId="0" xfId="42" applyNumberFormat="1" applyFont="1" applyAlignment="1">
      <alignment horizontal="right"/>
    </xf>
    <xf numFmtId="166" fontId="95" fillId="0" borderId="0" xfId="42" applyNumberFormat="1" applyFont="1" applyAlignment="1">
      <alignment horizontal="right" wrapText="1"/>
    </xf>
    <xf numFmtId="43" fontId="3" fillId="0" borderId="0" xfId="42" applyFont="1" applyFill="1" applyBorder="1" applyAlignment="1">
      <alignment horizontal="left"/>
    </xf>
    <xf numFmtId="37" fontId="7" fillId="33" borderId="0" xfId="0" applyNumberFormat="1" applyFont="1" applyFill="1" applyBorder="1" applyAlignment="1">
      <alignment horizontal="center" wrapText="1"/>
    </xf>
    <xf numFmtId="166" fontId="111" fillId="34" borderId="0" xfId="42" applyNumberFormat="1" applyFont="1" applyFill="1" applyAlignment="1">
      <alignment horizontal="right" wrapText="1"/>
    </xf>
    <xf numFmtId="37" fontId="3" fillId="0" borderId="0" xfId="0" applyNumberFormat="1" applyFont="1" applyFill="1" applyAlignment="1">
      <alignment/>
    </xf>
    <xf numFmtId="0" fontId="112" fillId="0" borderId="0" xfId="0" applyFont="1" applyAlignment="1">
      <alignment horizontal="right" wrapText="1"/>
    </xf>
    <xf numFmtId="3" fontId="4" fillId="0" borderId="0" xfId="0" applyNumberFormat="1" applyFont="1" applyFill="1" applyAlignment="1">
      <alignment horizontal="right" wrapText="1"/>
    </xf>
    <xf numFmtId="0" fontId="3" fillId="0" borderId="14" xfId="0" applyFont="1" applyFill="1" applyBorder="1" applyAlignment="1">
      <alignment horizontal="right" wrapText="1"/>
    </xf>
    <xf numFmtId="3" fontId="4" fillId="0" borderId="14" xfId="0" applyNumberFormat="1" applyFont="1" applyFill="1" applyBorder="1" applyAlignment="1">
      <alignment horizontal="right" wrapText="1"/>
    </xf>
    <xf numFmtId="0" fontId="4" fillId="0" borderId="0" xfId="0" applyFont="1" applyFill="1" applyAlignment="1">
      <alignment horizontal="right" wrapText="1"/>
    </xf>
    <xf numFmtId="166" fontId="4" fillId="0" borderId="14" xfId="42" applyNumberFormat="1" applyFont="1" applyFill="1" applyBorder="1" applyAlignment="1">
      <alignment horizontal="right" wrapText="1"/>
    </xf>
    <xf numFmtId="0" fontId="4" fillId="0" borderId="14" xfId="0" applyFont="1" applyFill="1" applyBorder="1" applyAlignment="1">
      <alignment horizontal="right" wrapText="1"/>
    </xf>
    <xf numFmtId="166" fontId="4" fillId="0"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4" fillId="0" borderId="0" xfId="0" applyNumberFormat="1" applyFont="1" applyBorder="1" applyAlignment="1">
      <alignment horizontal="right" wrapText="1"/>
    </xf>
    <xf numFmtId="166" fontId="3" fillId="0" borderId="0" xfId="0" applyNumberFormat="1" applyFont="1" applyFill="1" applyBorder="1" applyAlignment="1">
      <alignment horizontal="right" wrapText="1"/>
    </xf>
    <xf numFmtId="166" fontId="97" fillId="0" borderId="0" xfId="42" applyNumberFormat="1" applyFont="1" applyAlignment="1">
      <alignment horizontal="right" wrapText="1"/>
    </xf>
    <xf numFmtId="166" fontId="97" fillId="0" borderId="15" xfId="42" applyNumberFormat="1" applyFont="1" applyBorder="1" applyAlignment="1">
      <alignment horizontal="right" wrapText="1"/>
    </xf>
    <xf numFmtId="166" fontId="97" fillId="0" borderId="0" xfId="42" applyNumberFormat="1" applyFont="1" applyFill="1" applyAlignment="1">
      <alignment horizontal="right" wrapText="1"/>
    </xf>
    <xf numFmtId="166" fontId="97" fillId="0" borderId="0" xfId="42" applyNumberFormat="1" applyFont="1" applyBorder="1" applyAlignment="1">
      <alignment horizontal="right" wrapText="1"/>
    </xf>
    <xf numFmtId="166" fontId="97" fillId="0" borderId="14" xfId="42" applyNumberFormat="1" applyFont="1" applyBorder="1" applyAlignment="1">
      <alignment horizontal="right" wrapText="1"/>
    </xf>
    <xf numFmtId="0" fontId="10" fillId="36" borderId="10" xfId="0" applyFont="1" applyFill="1" applyBorder="1" applyAlignment="1">
      <alignment horizontal="left"/>
    </xf>
    <xf numFmtId="37" fontId="8" fillId="36" borderId="10" xfId="0" applyNumberFormat="1" applyFont="1" applyFill="1" applyBorder="1" applyAlignment="1">
      <alignment horizontal="left"/>
    </xf>
    <xf numFmtId="166" fontId="10" fillId="36" borderId="10" xfId="42" applyNumberFormat="1" applyFont="1" applyFill="1" applyBorder="1" applyAlignment="1">
      <alignment horizontal="left"/>
    </xf>
    <xf numFmtId="37" fontId="8" fillId="36" borderId="10" xfId="0" applyNumberFormat="1" applyFont="1" applyFill="1" applyBorder="1" applyAlignment="1">
      <alignment horizontal="right"/>
    </xf>
    <xf numFmtId="166" fontId="3" fillId="36" borderId="10" xfId="42" applyNumberFormat="1" applyFont="1" applyFill="1" applyBorder="1" applyAlignment="1">
      <alignment horizontal="right"/>
    </xf>
    <xf numFmtId="37" fontId="3" fillId="36" borderId="10" xfId="0" applyNumberFormat="1" applyFont="1" applyFill="1" applyBorder="1" applyAlignment="1">
      <alignment horizontal="right"/>
    </xf>
    <xf numFmtId="37" fontId="7" fillId="36" borderId="11" xfId="0" applyNumberFormat="1" applyFont="1" applyFill="1" applyBorder="1" applyAlignment="1">
      <alignment horizontal="center"/>
    </xf>
    <xf numFmtId="37" fontId="7" fillId="36" borderId="11" xfId="0" applyNumberFormat="1" applyFont="1" applyFill="1" applyBorder="1" applyAlignment="1">
      <alignment horizontal="center" wrapText="1"/>
    </xf>
    <xf numFmtId="166" fontId="5" fillId="0" borderId="13" xfId="42" applyNumberFormat="1" applyFont="1" applyBorder="1" applyAlignment="1">
      <alignment horizontal="right" vertical="top" wrapText="1"/>
    </xf>
    <xf numFmtId="166" fontId="5" fillId="0" borderId="12" xfId="42" applyNumberFormat="1" applyFont="1" applyBorder="1" applyAlignment="1">
      <alignment horizontal="right" vertical="top" wrapText="1"/>
    </xf>
    <xf numFmtId="0" fontId="4" fillId="0" borderId="0" xfId="0" applyFont="1" applyBorder="1" applyAlignment="1">
      <alignment/>
    </xf>
    <xf numFmtId="166" fontId="102" fillId="0" borderId="0" xfId="42" applyNumberFormat="1" applyFont="1" applyAlignment="1">
      <alignment horizontal="right"/>
    </xf>
    <xf numFmtId="166" fontId="113" fillId="0" borderId="0" xfId="42" applyNumberFormat="1" applyFont="1" applyAlignment="1">
      <alignment horizontal="right"/>
    </xf>
    <xf numFmtId="166" fontId="26" fillId="0" borderId="0" xfId="42" applyNumberFormat="1" applyFont="1" applyAlignment="1">
      <alignment horizontal="right"/>
    </xf>
    <xf numFmtId="37" fontId="7" fillId="36" borderId="10" xfId="0" applyNumberFormat="1" applyFont="1" applyFill="1" applyBorder="1" applyAlignment="1">
      <alignment horizontal="left"/>
    </xf>
    <xf numFmtId="166" fontId="114" fillId="0" borderId="0" xfId="42" applyNumberFormat="1" applyFont="1" applyAlignment="1">
      <alignment horizontal="right"/>
    </xf>
    <xf numFmtId="37" fontId="26" fillId="0" borderId="0" xfId="0" applyNumberFormat="1" applyFont="1" applyAlignment="1">
      <alignment horizontal="right"/>
    </xf>
    <xf numFmtId="37" fontId="23" fillId="0" borderId="0" xfId="0" applyNumberFormat="1" applyFont="1" applyAlignment="1">
      <alignment horizontal="right"/>
    </xf>
    <xf numFmtId="37" fontId="23" fillId="0" borderId="0" xfId="0" applyNumberFormat="1" applyFont="1" applyAlignment="1">
      <alignment/>
    </xf>
    <xf numFmtId="39" fontId="103" fillId="0" borderId="0" xfId="0" applyNumberFormat="1" applyFont="1" applyFill="1" applyBorder="1" applyAlignment="1">
      <alignment horizontal="right"/>
    </xf>
    <xf numFmtId="43" fontId="4" fillId="0" borderId="0" xfId="42" applyFont="1" applyFill="1" applyBorder="1" applyAlignment="1">
      <alignment/>
    </xf>
    <xf numFmtId="166" fontId="103" fillId="34" borderId="0" xfId="42" applyNumberFormat="1" applyFont="1" applyFill="1" applyBorder="1" applyAlignment="1">
      <alignment horizontal="right" wrapText="1"/>
    </xf>
    <xf numFmtId="37" fontId="115" fillId="0" borderId="0" xfId="0" applyNumberFormat="1" applyFont="1" applyFill="1" applyBorder="1" applyAlignment="1">
      <alignment horizontal="right" wrapText="1"/>
    </xf>
    <xf numFmtId="37" fontId="116" fillId="0" borderId="0" xfId="0" applyNumberFormat="1" applyFont="1" applyFill="1" applyBorder="1" applyAlignment="1">
      <alignment horizontal="right" wrapText="1"/>
    </xf>
    <xf numFmtId="166" fontId="115" fillId="0" borderId="0" xfId="42" applyNumberFormat="1" applyFont="1" applyFill="1" applyBorder="1" applyAlignment="1">
      <alignment horizontal="right" wrapText="1"/>
    </xf>
    <xf numFmtId="37" fontId="116" fillId="0" borderId="0" xfId="0" applyNumberFormat="1" applyFont="1" applyAlignment="1">
      <alignment horizontal="right"/>
    </xf>
    <xf numFmtId="37" fontId="103" fillId="0" borderId="0" xfId="0" applyNumberFormat="1" applyFont="1" applyAlignment="1">
      <alignment horizontal="right" wrapText="1"/>
    </xf>
    <xf numFmtId="3" fontId="3" fillId="0" borderId="0" xfId="0" applyNumberFormat="1" applyFont="1" applyBorder="1" applyAlignment="1">
      <alignment horizontal="right" wrapText="1"/>
    </xf>
    <xf numFmtId="0" fontId="4" fillId="0" borderId="16" xfId="0" applyFont="1" applyBorder="1" applyAlignment="1">
      <alignment wrapText="1"/>
    </xf>
    <xf numFmtId="3" fontId="3" fillId="0" borderId="16" xfId="0" applyNumberFormat="1" applyFont="1" applyBorder="1" applyAlignment="1">
      <alignment horizontal="right" wrapText="1"/>
    </xf>
    <xf numFmtId="166" fontId="3" fillId="0" borderId="16" xfId="42" applyNumberFormat="1" applyFont="1" applyFill="1" applyBorder="1" applyAlignment="1">
      <alignment horizontal="right" wrapText="1"/>
    </xf>
    <xf numFmtId="0" fontId="4" fillId="0" borderId="11" xfId="0" applyFont="1" applyBorder="1" applyAlignment="1">
      <alignment wrapText="1"/>
    </xf>
    <xf numFmtId="3" fontId="3" fillId="0" borderId="11" xfId="0" applyNumberFormat="1" applyFont="1" applyFill="1" applyBorder="1" applyAlignment="1">
      <alignment horizontal="right" wrapText="1"/>
    </xf>
    <xf numFmtId="166" fontId="3" fillId="0" borderId="11" xfId="42" applyNumberFormat="1" applyFont="1" applyBorder="1" applyAlignment="1">
      <alignment horizontal="right" wrapText="1"/>
    </xf>
    <xf numFmtId="0" fontId="3" fillId="0" borderId="11" xfId="0" applyFont="1" applyBorder="1" applyAlignment="1">
      <alignment wrapText="1"/>
    </xf>
    <xf numFmtId="166" fontId="3" fillId="0" borderId="11" xfId="42" applyNumberFormat="1" applyFont="1" applyFill="1" applyBorder="1" applyAlignment="1">
      <alignment horizontal="right" wrapText="1"/>
    </xf>
    <xf numFmtId="3" fontId="3" fillId="0" borderId="11" xfId="0" applyNumberFormat="1" applyFont="1" applyBorder="1" applyAlignment="1">
      <alignment horizontal="right" wrapText="1"/>
    </xf>
    <xf numFmtId="166" fontId="3" fillId="0" borderId="0" xfId="42" applyNumberFormat="1" applyFont="1" applyBorder="1" applyAlignment="1">
      <alignment/>
    </xf>
    <xf numFmtId="0" fontId="4" fillId="0" borderId="17" xfId="0" applyFont="1" applyBorder="1" applyAlignment="1">
      <alignment wrapText="1"/>
    </xf>
    <xf numFmtId="166" fontId="3" fillId="0" borderId="17" xfId="42" applyNumberFormat="1" applyFont="1" applyBorder="1" applyAlignment="1">
      <alignment horizontal="right" wrapText="1"/>
    </xf>
    <xf numFmtId="0" fontId="5" fillId="0" borderId="17" xfId="0" applyFont="1" applyBorder="1" applyAlignment="1">
      <alignment vertical="top" wrapText="1"/>
    </xf>
    <xf numFmtId="3" fontId="3" fillId="0" borderId="17" xfId="0" applyNumberFormat="1" applyFont="1" applyFill="1" applyBorder="1" applyAlignment="1">
      <alignment horizontal="right" wrapText="1"/>
    </xf>
    <xf numFmtId="0" fontId="4" fillId="0" borderId="13" xfId="0" applyFont="1" applyBorder="1" applyAlignment="1">
      <alignment horizontal="center" vertical="top"/>
    </xf>
    <xf numFmtId="0" fontId="3" fillId="0" borderId="11" xfId="0" applyFont="1" applyBorder="1" applyAlignment="1">
      <alignment horizontal="center" wrapText="1"/>
    </xf>
    <xf numFmtId="3" fontId="3" fillId="0" borderId="11" xfId="0" applyNumberFormat="1" applyFont="1" applyBorder="1" applyAlignment="1">
      <alignment horizontal="right"/>
    </xf>
    <xf numFmtId="0" fontId="3" fillId="0" borderId="11" xfId="0" applyFont="1" applyBorder="1" applyAlignment="1">
      <alignment horizontal="justify" wrapText="1"/>
    </xf>
    <xf numFmtId="0" fontId="17" fillId="0" borderId="11" xfId="0" applyFont="1" applyBorder="1" applyAlignment="1">
      <alignment horizontal="center" wrapText="1"/>
    </xf>
    <xf numFmtId="3" fontId="3" fillId="0" borderId="17" xfId="0" applyNumberFormat="1" applyFont="1" applyBorder="1" applyAlignment="1">
      <alignment horizontal="right"/>
    </xf>
    <xf numFmtId="166" fontId="7" fillId="36" borderId="0" xfId="42" applyNumberFormat="1" applyFont="1" applyFill="1" applyBorder="1" applyAlignment="1">
      <alignment horizontal="center"/>
    </xf>
    <xf numFmtId="166" fontId="4" fillId="36" borderId="0" xfId="42" applyNumberFormat="1" applyFont="1" applyFill="1" applyBorder="1" applyAlignment="1">
      <alignment horizontal="center"/>
    </xf>
    <xf numFmtId="37" fontId="4" fillId="0" borderId="0" xfId="0" applyNumberFormat="1" applyFont="1" applyAlignment="1">
      <alignment horizontal="right"/>
    </xf>
    <xf numFmtId="166" fontId="4" fillId="0" borderId="0" xfId="42" applyNumberFormat="1" applyFont="1" applyAlignment="1">
      <alignment horizontal="right" wrapText="1"/>
    </xf>
    <xf numFmtId="166" fontId="95" fillId="34" borderId="0" xfId="42" applyNumberFormat="1" applyFont="1" applyFill="1" applyBorder="1" applyAlignment="1">
      <alignment horizontal="right" wrapText="1"/>
    </xf>
    <xf numFmtId="166" fontId="3" fillId="0" borderId="0" xfId="42" applyNumberFormat="1" applyFont="1" applyFill="1" applyBorder="1" applyAlignment="1">
      <alignment horizontal="right"/>
    </xf>
    <xf numFmtId="0" fontId="117" fillId="0" borderId="12" xfId="0" applyFont="1" applyBorder="1" applyAlignment="1">
      <alignment horizontal="right" wrapText="1"/>
    </xf>
    <xf numFmtId="0" fontId="117" fillId="0" borderId="11" xfId="0" applyFont="1" applyBorder="1" applyAlignment="1">
      <alignment wrapText="1"/>
    </xf>
    <xf numFmtId="0" fontId="118" fillId="0" borderId="12" xfId="0" applyFont="1" applyBorder="1" applyAlignment="1">
      <alignment horizontal="center" wrapText="1"/>
    </xf>
    <xf numFmtId="0" fontId="118" fillId="0" borderId="17" xfId="0" applyFont="1" applyBorder="1" applyAlignment="1">
      <alignment wrapText="1"/>
    </xf>
    <xf numFmtId="0" fontId="118" fillId="0" borderId="11" xfId="0" applyFont="1" applyBorder="1" applyAlignment="1">
      <alignment horizontal="center" wrapText="1"/>
    </xf>
    <xf numFmtId="0" fontId="118" fillId="0" borderId="0" xfId="0" applyFont="1" applyAlignment="1">
      <alignment horizontal="center" wrapText="1"/>
    </xf>
    <xf numFmtId="37" fontId="98" fillId="0" borderId="0" xfId="0" applyNumberFormat="1" applyFont="1" applyAlignment="1">
      <alignment horizontal="center" vertical="top" wrapText="1"/>
    </xf>
    <xf numFmtId="37" fontId="98" fillId="0" borderId="0" xfId="0" applyNumberFormat="1" applyFont="1" applyAlignment="1">
      <alignment horizontal="right" vertical="top" wrapText="1"/>
    </xf>
    <xf numFmtId="166" fontId="3" fillId="0" borderId="0" xfId="42" applyNumberFormat="1" applyFont="1" applyFill="1" applyBorder="1" applyAlignment="1">
      <alignment horizontal="left"/>
    </xf>
    <xf numFmtId="37" fontId="16" fillId="0" borderId="0" xfId="0" applyNumberFormat="1" applyFont="1" applyFill="1" applyBorder="1" applyAlignment="1">
      <alignment horizontal="left"/>
    </xf>
    <xf numFmtId="37" fontId="16" fillId="0" borderId="0" xfId="0" applyNumberFormat="1" applyFont="1" applyFill="1" applyBorder="1" applyAlignment="1">
      <alignment horizontal="right" wrapText="1"/>
    </xf>
    <xf numFmtId="170" fontId="7" fillId="33" borderId="0" xfId="0" applyNumberFormat="1" applyFont="1" applyFill="1" applyBorder="1" applyAlignment="1">
      <alignment horizontal="right" wrapText="1"/>
    </xf>
    <xf numFmtId="170" fontId="101" fillId="33" borderId="0" xfId="0" applyNumberFormat="1" applyFont="1" applyFill="1" applyBorder="1" applyAlignment="1">
      <alignment horizontal="right" wrapText="1"/>
    </xf>
    <xf numFmtId="37" fontId="11" fillId="33" borderId="0" xfId="53" applyNumberFormat="1" applyFont="1" applyFill="1" applyBorder="1" applyAlignment="1" applyProtection="1">
      <alignment/>
      <protection/>
    </xf>
    <xf numFmtId="0" fontId="108" fillId="0" borderId="0" xfId="0" applyFont="1" applyAlignment="1">
      <alignment/>
    </xf>
    <xf numFmtId="37" fontId="102" fillId="36" borderId="0" xfId="0" applyNumberFormat="1" applyFont="1" applyFill="1" applyBorder="1" applyAlignment="1">
      <alignment horizontal="center"/>
    </xf>
    <xf numFmtId="37" fontId="119" fillId="36" borderId="10" xfId="0" applyNumberFormat="1" applyFont="1" applyFill="1" applyBorder="1" applyAlignment="1">
      <alignment horizontal="left"/>
    </xf>
    <xf numFmtId="37" fontId="103" fillId="0" borderId="0" xfId="0" applyNumberFormat="1" applyFont="1" applyBorder="1" applyAlignment="1">
      <alignment/>
    </xf>
    <xf numFmtId="37" fontId="109" fillId="0" borderId="0" xfId="0" applyNumberFormat="1" applyFont="1" applyAlignment="1">
      <alignment horizontal="right"/>
    </xf>
    <xf numFmtId="37" fontId="109" fillId="0" borderId="0" xfId="0" applyNumberFormat="1" applyFont="1" applyAlignment="1">
      <alignment/>
    </xf>
    <xf numFmtId="3" fontId="3" fillId="0" borderId="16" xfId="0" applyNumberFormat="1" applyFont="1" applyFill="1" applyBorder="1" applyAlignment="1">
      <alignment horizontal="right" wrapText="1"/>
    </xf>
    <xf numFmtId="0" fontId="116" fillId="0" borderId="0" xfId="0" applyFont="1" applyAlignment="1">
      <alignment horizontal="right" wrapText="1"/>
    </xf>
    <xf numFmtId="0" fontId="116" fillId="0" borderId="12" xfId="0" applyFont="1" applyBorder="1" applyAlignment="1">
      <alignment horizontal="center" wrapText="1"/>
    </xf>
    <xf numFmtId="0" fontId="115" fillId="0" borderId="0" xfId="0" applyFont="1" applyAlignment="1">
      <alignment/>
    </xf>
    <xf numFmtId="165" fontId="3" fillId="0" borderId="0" xfId="42" applyNumberFormat="1" applyFont="1" applyFill="1" applyBorder="1" applyAlignment="1">
      <alignment horizontal="left"/>
    </xf>
    <xf numFmtId="166" fontId="3" fillId="0" borderId="12" xfId="42" applyNumberFormat="1" applyFont="1" applyBorder="1" applyAlignment="1">
      <alignment horizontal="right"/>
    </xf>
    <xf numFmtId="0" fontId="108" fillId="0" borderId="12" xfId="0" applyFont="1" applyBorder="1" applyAlignment="1">
      <alignment horizontal="right" wrapText="1"/>
    </xf>
    <xf numFmtId="165" fontId="3" fillId="0" borderId="0" xfId="42" applyNumberFormat="1" applyFont="1" applyFill="1" applyBorder="1" applyAlignment="1">
      <alignment/>
    </xf>
    <xf numFmtId="166" fontId="103" fillId="0" borderId="0" xfId="42" applyNumberFormat="1" applyFont="1" applyFill="1" applyBorder="1" applyAlignment="1">
      <alignment horizontal="right" wrapText="1"/>
    </xf>
    <xf numFmtId="37" fontId="103" fillId="0" borderId="0" xfId="42" applyNumberFormat="1" applyFont="1" applyFill="1" applyBorder="1" applyAlignment="1">
      <alignment horizontal="right" wrapText="1"/>
    </xf>
    <xf numFmtId="3" fontId="115" fillId="0" borderId="0" xfId="0" applyNumberFormat="1" applyFont="1" applyAlignment="1">
      <alignment horizontal="right" wrapText="1"/>
    </xf>
    <xf numFmtId="166" fontId="115" fillId="0" borderId="0" xfId="42" applyNumberFormat="1" applyFont="1" applyAlignment="1">
      <alignment horizontal="right" wrapText="1"/>
    </xf>
    <xf numFmtId="0" fontId="16" fillId="0" borderId="0" xfId="0" applyFont="1" applyBorder="1" applyAlignment="1">
      <alignment horizontal="left" wrapText="1" indent="1"/>
    </xf>
    <xf numFmtId="0" fontId="3" fillId="0" borderId="11" xfId="0" applyFont="1" applyBorder="1" applyAlignment="1">
      <alignment horizontal="left" wrapText="1"/>
    </xf>
    <xf numFmtId="3" fontId="0" fillId="0" borderId="0" xfId="0" applyNumberFormat="1" applyAlignment="1">
      <alignment/>
    </xf>
    <xf numFmtId="166" fontId="0" fillId="0" borderId="0" xfId="0" applyNumberFormat="1" applyAlignment="1">
      <alignment/>
    </xf>
    <xf numFmtId="166" fontId="3" fillId="0" borderId="0" xfId="0" applyNumberFormat="1" applyFont="1" applyAlignment="1">
      <alignment/>
    </xf>
    <xf numFmtId="37" fontId="116" fillId="0" borderId="0" xfId="0" applyNumberFormat="1" applyFont="1" applyFill="1" applyAlignment="1">
      <alignment horizontal="right"/>
    </xf>
    <xf numFmtId="166" fontId="3" fillId="0" borderId="0" xfId="42" applyNumberFormat="1" applyFont="1" applyFill="1" applyAlignment="1">
      <alignment horizontal="right"/>
    </xf>
    <xf numFmtId="0" fontId="21" fillId="0" borderId="0" xfId="0" applyFont="1" applyAlignment="1">
      <alignment/>
    </xf>
    <xf numFmtId="166" fontId="102" fillId="0" borderId="0" xfId="42" applyNumberFormat="1" applyFont="1" applyFill="1" applyBorder="1" applyAlignment="1">
      <alignment horizontal="right" wrapText="1"/>
    </xf>
    <xf numFmtId="37" fontId="97" fillId="0" borderId="0" xfId="0" applyNumberFormat="1" applyFont="1" applyFill="1" applyBorder="1" applyAlignment="1">
      <alignment horizontal="right"/>
    </xf>
    <xf numFmtId="3" fontId="21" fillId="0" borderId="0" xfId="0" applyNumberFormat="1" applyFont="1" applyAlignment="1">
      <alignment/>
    </xf>
    <xf numFmtId="0" fontId="3" fillId="0" borderId="0" xfId="0" applyFont="1" applyBorder="1" applyAlignment="1">
      <alignment horizontal="right" wrapText="1"/>
    </xf>
    <xf numFmtId="166" fontId="3" fillId="0" borderId="17" xfId="0" applyNumberFormat="1" applyFont="1" applyFill="1" applyBorder="1" applyAlignment="1">
      <alignment horizontal="right" wrapText="1"/>
    </xf>
    <xf numFmtId="166" fontId="95" fillId="0" borderId="0" xfId="42" applyNumberFormat="1" applyFont="1" applyFill="1" applyBorder="1" applyAlignment="1">
      <alignment horizontal="right"/>
    </xf>
    <xf numFmtId="164" fontId="4" fillId="0" borderId="0" xfId="0" applyNumberFormat="1" applyFont="1" applyFill="1" applyBorder="1" applyAlignment="1">
      <alignment/>
    </xf>
    <xf numFmtId="164" fontId="3" fillId="0" borderId="0" xfId="0" applyNumberFormat="1" applyFont="1" applyFill="1" applyBorder="1" applyAlignment="1">
      <alignment/>
    </xf>
    <xf numFmtId="37" fontId="103" fillId="34" borderId="0" xfId="0" applyNumberFormat="1" applyFont="1" applyFill="1" applyBorder="1" applyAlignment="1">
      <alignment wrapText="1"/>
    </xf>
    <xf numFmtId="37" fontId="4" fillId="34" borderId="0" xfId="0" applyNumberFormat="1" applyFont="1" applyFill="1" applyBorder="1" applyAlignment="1">
      <alignment wrapText="1"/>
    </xf>
    <xf numFmtId="37" fontId="7" fillId="33" borderId="0" xfId="0" applyNumberFormat="1" applyFont="1" applyFill="1" applyBorder="1" applyAlignment="1">
      <alignment horizontal="right"/>
    </xf>
    <xf numFmtId="37" fontId="97" fillId="0" borderId="0" xfId="0" applyNumberFormat="1" applyFont="1" applyFill="1" applyBorder="1" applyAlignment="1">
      <alignment horizontal="left"/>
    </xf>
    <xf numFmtId="164" fontId="95" fillId="0" borderId="0" xfId="0" applyNumberFormat="1" applyFont="1" applyFill="1" applyBorder="1" applyAlignment="1">
      <alignment horizontal="left"/>
    </xf>
    <xf numFmtId="0" fontId="115" fillId="0" borderId="12" xfId="0" applyFont="1" applyBorder="1" applyAlignment="1">
      <alignment horizontal="center" wrapText="1"/>
    </xf>
    <xf numFmtId="0" fontId="115" fillId="0" borderId="12" xfId="0" applyFont="1" applyBorder="1" applyAlignment="1">
      <alignment horizontal="right" wrapText="1"/>
    </xf>
    <xf numFmtId="0" fontId="0" fillId="37" borderId="0" xfId="0" applyFont="1" applyFill="1" applyAlignment="1">
      <alignment/>
    </xf>
    <xf numFmtId="0" fontId="28" fillId="37" borderId="0" xfId="0" applyFont="1" applyFill="1" applyAlignment="1">
      <alignment horizontal="left"/>
    </xf>
    <xf numFmtId="0" fontId="0" fillId="37" borderId="0" xfId="0" applyFont="1" applyFill="1" applyAlignment="1">
      <alignment/>
    </xf>
    <xf numFmtId="0" fontId="29" fillId="37" borderId="0" xfId="0" applyFont="1" applyFill="1" applyAlignment="1">
      <alignment horizontal="left"/>
    </xf>
    <xf numFmtId="0" fontId="3" fillId="37" borderId="0" xfId="0" applyFont="1" applyFill="1" applyAlignment="1">
      <alignment/>
    </xf>
    <xf numFmtId="0" fontId="5" fillId="37" borderId="0" xfId="0" applyFont="1" applyFill="1" applyAlignment="1">
      <alignment horizontal="left"/>
    </xf>
    <xf numFmtId="0" fontId="3" fillId="37" borderId="0" xfId="0" applyFont="1" applyFill="1" applyAlignment="1">
      <alignment/>
    </xf>
    <xf numFmtId="0" fontId="4" fillId="37" borderId="0" xfId="0" applyFont="1" applyFill="1" applyAlignment="1">
      <alignment horizontal="right"/>
    </xf>
    <xf numFmtId="0" fontId="30" fillId="37" borderId="0" xfId="53" applyFont="1" applyFill="1" applyAlignment="1" applyProtection="1">
      <alignment/>
      <protection/>
    </xf>
    <xf numFmtId="0" fontId="13" fillId="37" borderId="0" xfId="0" applyFont="1" applyFill="1" applyAlignment="1">
      <alignment/>
    </xf>
    <xf numFmtId="0" fontId="14" fillId="37" borderId="0" xfId="0" applyFont="1" applyFill="1" applyAlignment="1">
      <alignment horizontal="left"/>
    </xf>
    <xf numFmtId="0" fontId="13" fillId="37" borderId="0" xfId="0" applyFont="1" applyFill="1" applyAlignment="1">
      <alignment/>
    </xf>
    <xf numFmtId="0" fontId="4" fillId="37" borderId="0" xfId="0" applyFont="1" applyFill="1" applyAlignment="1">
      <alignment horizontal="left"/>
    </xf>
    <xf numFmtId="0" fontId="120" fillId="37" borderId="0" xfId="0" applyFont="1" applyFill="1" applyAlignment="1">
      <alignment/>
    </xf>
    <xf numFmtId="0" fontId="4" fillId="37" borderId="0" xfId="0" applyFont="1" applyFill="1" applyAlignment="1">
      <alignment/>
    </xf>
    <xf numFmtId="0" fontId="12" fillId="37" borderId="0" xfId="0" applyFont="1" applyFill="1" applyAlignment="1">
      <alignment/>
    </xf>
    <xf numFmtId="0" fontId="3" fillId="37" borderId="0" xfId="0" applyFont="1" applyFill="1" applyAlignment="1">
      <alignment horizontal="left"/>
    </xf>
    <xf numFmtId="0" fontId="0" fillId="37" borderId="0" xfId="0" applyFont="1" applyFill="1" applyAlignment="1">
      <alignment horizontal="left"/>
    </xf>
    <xf numFmtId="37" fontId="4" fillId="36" borderId="0" xfId="0" applyNumberFormat="1" applyFont="1" applyFill="1" applyBorder="1" applyAlignment="1">
      <alignment horizontal="center" wrapText="1"/>
    </xf>
    <xf numFmtId="37" fontId="4" fillId="36" borderId="11" xfId="0" applyNumberFormat="1" applyFont="1" applyFill="1" applyBorder="1" applyAlignment="1">
      <alignment horizontal="center"/>
    </xf>
    <xf numFmtId="0" fontId="4" fillId="0" borderId="0" xfId="0" applyFont="1" applyFill="1" applyAlignment="1">
      <alignment horizontal="right" vertical="top" wrapText="1"/>
    </xf>
    <xf numFmtId="43" fontId="3" fillId="0" borderId="0" xfId="42"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2" fillId="0" borderId="0" xfId="53" applyNumberFormat="1" applyFont="1" applyFill="1" applyBorder="1" applyAlignment="1" applyProtection="1">
      <alignment wrapText="1"/>
      <protection/>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9" fillId="0" borderId="0" xfId="0" applyNumberFormat="1" applyFont="1" applyFill="1" applyBorder="1" applyAlignment="1">
      <alignment/>
    </xf>
    <xf numFmtId="37" fontId="103" fillId="0"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wrapText="1"/>
    </xf>
    <xf numFmtId="169" fontId="3"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9" fontId="3" fillId="0" borderId="0" xfId="60" applyFont="1" applyFill="1" applyBorder="1" applyAlignment="1">
      <alignment horizontal="left" wrapText="1"/>
    </xf>
    <xf numFmtId="3" fontId="3" fillId="0" borderId="0" xfId="0" applyNumberFormat="1" applyFont="1" applyFill="1" applyAlignment="1">
      <alignment horizontal="right" wrapText="1"/>
    </xf>
    <xf numFmtId="3" fontId="3" fillId="0" borderId="18" xfId="0" applyNumberFormat="1" applyFont="1" applyFill="1" applyBorder="1" applyAlignment="1">
      <alignment horizontal="right" wrapText="1"/>
    </xf>
    <xf numFmtId="37" fontId="16"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indent="1"/>
    </xf>
    <xf numFmtId="37" fontId="16" fillId="0" borderId="0" xfId="0" applyNumberFormat="1" applyFont="1" applyFill="1" applyBorder="1" applyAlignment="1">
      <alignment wrapText="1"/>
    </xf>
    <xf numFmtId="3" fontId="16" fillId="0" borderId="19" xfId="0" applyNumberFormat="1" applyFont="1" applyFill="1" applyBorder="1" applyAlignment="1">
      <alignment horizontal="right" wrapText="1"/>
    </xf>
    <xf numFmtId="37" fontId="16" fillId="0" borderId="0" xfId="0" applyNumberFormat="1" applyFont="1" applyFill="1" applyBorder="1" applyAlignment="1">
      <alignment horizontal="left"/>
    </xf>
    <xf numFmtId="9" fontId="16" fillId="0" borderId="0" xfId="60" applyFont="1" applyFill="1" applyBorder="1" applyAlignment="1">
      <alignment horizontal="left" wrapText="1"/>
    </xf>
    <xf numFmtId="37" fontId="103" fillId="34" borderId="0" xfId="0" applyNumberFormat="1" applyFont="1" applyFill="1" applyBorder="1" applyAlignment="1">
      <alignment horizontal="right" wrapText="1"/>
    </xf>
    <xf numFmtId="0" fontId="9" fillId="0" borderId="0" xfId="0" applyFont="1" applyFill="1" applyBorder="1" applyAlignment="1">
      <alignment/>
    </xf>
    <xf numFmtId="39" fontId="3" fillId="0" borderId="0" xfId="0" applyNumberFormat="1" applyFont="1" applyFill="1" applyBorder="1" applyAlignment="1">
      <alignment horizontal="left" wrapText="1"/>
    </xf>
    <xf numFmtId="39" fontId="3" fillId="0" borderId="0" xfId="0" applyNumberFormat="1" applyFont="1" applyFill="1" applyBorder="1" applyAlignment="1">
      <alignment wrapText="1"/>
    </xf>
    <xf numFmtId="39" fontId="32" fillId="0" borderId="0" xfId="53" applyNumberFormat="1" applyFont="1" applyFill="1" applyBorder="1" applyAlignment="1" applyProtection="1">
      <alignment wrapText="1"/>
      <protection/>
    </xf>
    <xf numFmtId="39" fontId="3" fillId="0" borderId="0" xfId="0" applyNumberFormat="1" applyFont="1" applyFill="1" applyAlignment="1">
      <alignment horizontal="right" wrapText="1"/>
    </xf>
    <xf numFmtId="39" fontId="95" fillId="0" borderId="0" xfId="0" applyNumberFormat="1" applyFont="1" applyFill="1" applyAlignment="1">
      <alignment horizontal="right" wrapText="1"/>
    </xf>
    <xf numFmtId="164" fontId="3" fillId="0" borderId="0" xfId="0" applyNumberFormat="1" applyFont="1" applyFill="1" applyBorder="1" applyAlignment="1">
      <alignment horizontal="left" wrapText="1"/>
    </xf>
    <xf numFmtId="164" fontId="3" fillId="0" borderId="0" xfId="0" applyNumberFormat="1" applyFont="1" applyFill="1" applyBorder="1" applyAlignment="1">
      <alignment wrapText="1"/>
    </xf>
    <xf numFmtId="165" fontId="3" fillId="0" borderId="0" xfId="42" applyNumberFormat="1" applyFont="1" applyFill="1" applyAlignment="1">
      <alignment horizontal="right" wrapText="1"/>
    </xf>
    <xf numFmtId="164" fontId="3" fillId="0" borderId="0" xfId="0" applyNumberFormat="1" applyFont="1" applyFill="1" applyAlignment="1">
      <alignment horizontal="right" wrapText="1"/>
    </xf>
    <xf numFmtId="164" fontId="121" fillId="0" borderId="0" xfId="0" applyNumberFormat="1" applyFont="1" applyFill="1" applyAlignment="1">
      <alignment horizontal="right" wrapText="1"/>
    </xf>
    <xf numFmtId="37" fontId="3" fillId="0" borderId="0" xfId="0" applyNumberFormat="1" applyFont="1" applyFill="1" applyAlignment="1">
      <alignment horizontal="right" wrapText="1"/>
    </xf>
    <xf numFmtId="164" fontId="3" fillId="0" borderId="0" xfId="0" applyNumberFormat="1" applyFont="1" applyFill="1" applyBorder="1" applyAlignment="1">
      <alignment horizontal="right" wrapText="1"/>
    </xf>
    <xf numFmtId="0" fontId="3" fillId="0" borderId="0" xfId="0" applyFont="1" applyFill="1" applyBorder="1" applyAlignment="1">
      <alignment horizontal="left"/>
    </xf>
    <xf numFmtId="166" fontId="3" fillId="0" borderId="0" xfId="42" applyNumberFormat="1" applyFont="1" applyFill="1" applyBorder="1" applyAlignment="1">
      <alignment horizontal="lef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166" fontId="4" fillId="0" borderId="0" xfId="42" applyNumberFormat="1" applyFont="1" applyAlignment="1">
      <alignment horizontal="right"/>
    </xf>
    <xf numFmtId="37" fontId="3" fillId="34" borderId="0" xfId="0" applyNumberFormat="1" applyFont="1" applyFill="1" applyBorder="1" applyAlignment="1">
      <alignment wrapText="1"/>
    </xf>
    <xf numFmtId="164" fontId="4" fillId="0" borderId="0" xfId="0" applyNumberFormat="1" applyFont="1" applyFill="1" applyBorder="1" applyAlignment="1">
      <alignment wrapText="1"/>
    </xf>
    <xf numFmtId="164" fontId="3" fillId="0" borderId="0" xfId="0" applyNumberFormat="1" applyFont="1" applyFill="1" applyBorder="1" applyAlignment="1">
      <alignment wrapText="1"/>
    </xf>
    <xf numFmtId="164" fontId="3" fillId="0" borderId="0" xfId="0" applyNumberFormat="1" applyFont="1" applyFill="1" applyAlignment="1">
      <alignment horizontal="right" wrapText="1"/>
    </xf>
    <xf numFmtId="165" fontId="3" fillId="0" borderId="0" xfId="42" applyNumberFormat="1" applyFont="1" applyFill="1" applyAlignment="1">
      <alignment horizontal="right" wrapText="1"/>
    </xf>
    <xf numFmtId="166" fontId="3" fillId="0" borderId="0" xfId="0" applyNumberFormat="1" applyFont="1" applyFill="1" applyBorder="1" applyAlignment="1">
      <alignment horizontal="lef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37" fontId="102" fillId="34"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166" fontId="4" fillId="0" borderId="0" xfId="42" applyNumberFormat="1" applyFont="1" applyFill="1" applyBorder="1" applyAlignment="1">
      <alignment horizontal="right" wrapText="1"/>
    </xf>
    <xf numFmtId="166" fontId="97" fillId="0" borderId="0" xfId="42" applyNumberFormat="1" applyFont="1" applyFill="1" applyBorder="1" applyAlignment="1">
      <alignment horizontal="right" wrapText="1"/>
    </xf>
    <xf numFmtId="37" fontId="4" fillId="0" borderId="0" xfId="0" applyNumberFormat="1" applyFont="1" applyFill="1" applyBorder="1" applyAlignment="1">
      <alignment vertical="top" wrapText="1"/>
    </xf>
    <xf numFmtId="37" fontId="12" fillId="0" borderId="0" xfId="0" applyNumberFormat="1" applyFont="1" applyFill="1" applyBorder="1" applyAlignment="1">
      <alignment horizontal="lef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0" borderId="0" xfId="0" applyNumberFormat="1" applyFont="1" applyFill="1" applyBorder="1" applyAlignment="1">
      <alignment horizontal="left" vertical="top" wrapText="1" inden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115"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103" fillId="34" borderId="0" xfId="0" applyNumberFormat="1" applyFont="1" applyFill="1" applyBorder="1" applyAlignment="1">
      <alignment horizontal="right" wrapText="1"/>
    </xf>
    <xf numFmtId="37" fontId="3" fillId="0" borderId="0" xfId="0" applyNumberFormat="1" applyFont="1" applyFill="1" applyBorder="1" applyAlignment="1">
      <alignment vertical="top" wrapText="1"/>
    </xf>
    <xf numFmtId="166" fontId="3" fillId="0" borderId="0" xfId="42" applyNumberFormat="1" applyFont="1" applyFill="1" applyBorder="1" applyAlignment="1">
      <alignment horizontal="right" wrapText="1"/>
    </xf>
    <xf numFmtId="0" fontId="3" fillId="0" borderId="0" xfId="0" applyFont="1" applyFill="1" applyBorder="1" applyAlignment="1">
      <alignment horizontal="left"/>
    </xf>
    <xf numFmtId="37" fontId="18"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170"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7" fillId="33" borderId="11" xfId="0" applyNumberFormat="1" applyFont="1" applyFill="1" applyBorder="1" applyAlignment="1">
      <alignment horizontal="center"/>
    </xf>
    <xf numFmtId="0" fontId="9"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3" fillId="0" borderId="0" xfId="0" applyFont="1" applyAlignment="1">
      <alignment vertical="top"/>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3" fillId="34" borderId="0" xfId="42" applyNumberFormat="1" applyFont="1" applyFill="1" applyBorder="1" applyAlignment="1">
      <alignment horizontal="right" wrapText="1"/>
    </xf>
    <xf numFmtId="166" fontId="103"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4" fillId="0" borderId="0" xfId="0" applyNumberFormat="1" applyFont="1" applyFill="1" applyBorder="1" applyAlignment="1">
      <alignment horizontal="left"/>
    </xf>
    <xf numFmtId="166" fontId="4" fillId="0" borderId="0" xfId="42" applyNumberFormat="1" applyFont="1" applyFill="1" applyBorder="1" applyAlignment="1">
      <alignment horizontal="right" wrapText="1"/>
    </xf>
    <xf numFmtId="37" fontId="3" fillId="0" borderId="0" xfId="0" applyNumberFormat="1" applyFont="1" applyAlignment="1">
      <alignment/>
    </xf>
    <xf numFmtId="37" fontId="4" fillId="0" borderId="0" xfId="0" applyNumberFormat="1" applyFont="1" applyAlignment="1">
      <alignment/>
    </xf>
    <xf numFmtId="37" fontId="3" fillId="0" borderId="0" xfId="0" applyNumberFormat="1" applyFont="1" applyFill="1" applyBorder="1" applyAlignment="1">
      <alignment/>
    </xf>
    <xf numFmtId="168" fontId="3" fillId="0" borderId="0" xfId="42" applyNumberFormat="1" applyFont="1" applyFill="1" applyBorder="1" applyAlignment="1">
      <alignment horizontal="right" wrapText="1"/>
    </xf>
    <xf numFmtId="168" fontId="4" fillId="0" borderId="0" xfId="42" applyNumberFormat="1" applyFont="1" applyFill="1" applyBorder="1" applyAlignment="1">
      <alignment horizontal="right" wrapText="1"/>
    </xf>
    <xf numFmtId="37" fontId="3" fillId="0" borderId="0" xfId="0" applyNumberFormat="1" applyFont="1" applyFill="1" applyBorder="1" applyAlignment="1">
      <alignment/>
    </xf>
    <xf numFmtId="37" fontId="4" fillId="0" borderId="0" xfId="0" applyNumberFormat="1" applyFont="1" applyAlignment="1">
      <alignment vertical="top"/>
    </xf>
    <xf numFmtId="0" fontId="0" fillId="0" borderId="0" xfId="0" applyFont="1" applyAlignment="1">
      <alignment vertical="top"/>
    </xf>
    <xf numFmtId="165" fontId="4" fillId="0" borderId="0" xfId="42" applyNumberFormat="1" applyFont="1" applyFill="1" applyBorder="1" applyAlignment="1">
      <alignment horizontal="right" wrapText="1"/>
    </xf>
    <xf numFmtId="165" fontId="4" fillId="34" borderId="0" xfId="42" applyNumberFormat="1" applyFont="1" applyFill="1" applyBorder="1" applyAlignment="1">
      <alignment horizontal="right" wrapText="1"/>
    </xf>
    <xf numFmtId="0" fontId="0" fillId="0" borderId="0" xfId="0" applyFont="1" applyAlignment="1">
      <alignment horizontal="left" wrapText="1"/>
    </xf>
    <xf numFmtId="37" fontId="13" fillId="0"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9" fillId="0" borderId="0"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12" fillId="0" borderId="0" xfId="0" applyNumberFormat="1" applyFont="1" applyFill="1" applyBorder="1" applyAlignment="1">
      <alignment horizontal="left"/>
    </xf>
    <xf numFmtId="37" fontId="102"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0" fontId="3" fillId="0" borderId="0" xfId="0" applyFont="1" applyFill="1" applyBorder="1" applyAlignment="1">
      <alignment horizontal="left"/>
    </xf>
    <xf numFmtId="37" fontId="103" fillId="34" borderId="0" xfId="0" applyNumberFormat="1" applyFont="1" applyFill="1" applyBorder="1" applyAlignment="1">
      <alignment horizontal="right" wrapText="1"/>
    </xf>
    <xf numFmtId="0" fontId="3" fillId="0" borderId="0" xfId="0" applyFont="1" applyFill="1" applyBorder="1" applyAlignment="1">
      <alignment wrapText="1"/>
    </xf>
    <xf numFmtId="0" fontId="12" fillId="0" borderId="0" xfId="0" applyFont="1" applyFill="1" applyBorder="1" applyAlignment="1">
      <alignment/>
    </xf>
    <xf numFmtId="0" fontId="4" fillId="0" borderId="0" xfId="0" applyFont="1" applyFill="1" applyBorder="1" applyAlignment="1">
      <alignment/>
    </xf>
    <xf numFmtId="164" fontId="12" fillId="0" borderId="0" xfId="0" applyNumberFormat="1"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vertical="top"/>
    </xf>
    <xf numFmtId="37" fontId="103" fillId="0" borderId="0" xfId="0" applyNumberFormat="1" applyFont="1" applyFill="1" applyBorder="1" applyAlignment="1">
      <alignment horizontal="right" wrapText="1"/>
    </xf>
    <xf numFmtId="0" fontId="3" fillId="0" borderId="0" xfId="0" applyFont="1" applyBorder="1" applyAlignment="1">
      <alignment vertical="top"/>
    </xf>
    <xf numFmtId="37" fontId="4" fillId="0" borderId="0" xfId="0" applyNumberFormat="1" applyFont="1" applyFill="1" applyBorder="1" applyAlignment="1">
      <alignment/>
    </xf>
    <xf numFmtId="37" fontId="4" fillId="0" borderId="0" xfId="0" applyNumberFormat="1" applyFont="1" applyFill="1" applyBorder="1" applyAlignment="1">
      <alignment vertical="top" wrapText="1"/>
    </xf>
    <xf numFmtId="166" fontId="4" fillId="0" borderId="0" xfId="42" applyNumberFormat="1" applyFont="1" applyFill="1" applyBorder="1" applyAlignment="1">
      <alignment horizontal="right" wrapText="1"/>
    </xf>
    <xf numFmtId="37" fontId="3" fillId="0" borderId="0" xfId="0" applyNumberFormat="1" applyFont="1" applyFill="1" applyBorder="1" applyAlignment="1">
      <alignment vertical="top" wrapText="1"/>
    </xf>
    <xf numFmtId="166" fontId="3" fillId="34" borderId="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18" fillId="0" borderId="0" xfId="0" applyNumberFormat="1" applyFont="1" applyFill="1" applyBorder="1" applyAlignment="1">
      <alignment horizontal="right" wrapText="1"/>
    </xf>
    <xf numFmtId="0" fontId="21" fillId="0" borderId="0" xfId="0" applyFont="1" applyFill="1" applyBorder="1" applyAlignment="1">
      <alignment horizontal="left"/>
    </xf>
    <xf numFmtId="37" fontId="17" fillId="0"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17" fillId="0" borderId="0" xfId="0" applyFont="1" applyAlignment="1">
      <alignment horizontal="right" vertical="top" wrapText="1" indent="1"/>
    </xf>
    <xf numFmtId="0" fontId="5" fillId="0" borderId="0" xfId="0" applyFont="1" applyAlignment="1">
      <alignment horizontal="left" vertical="top" wrapText="1" indent="1"/>
    </xf>
    <xf numFmtId="0" fontId="17"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Fill="1" applyAlignment="1">
      <alignment horizontal="left" vertical="top" wrapText="1" indent="1"/>
    </xf>
    <xf numFmtId="0" fontId="4" fillId="0" borderId="0" xfId="0" applyFont="1" applyAlignment="1">
      <alignment/>
    </xf>
    <xf numFmtId="0" fontId="4" fillId="0" borderId="0" xfId="0" applyFont="1" applyAlignment="1">
      <alignment horizontal="left" vertical="top" wrapText="1" indent="1"/>
    </xf>
    <xf numFmtId="0" fontId="23" fillId="0" borderId="0" xfId="0" applyFont="1" applyAlignment="1">
      <alignment/>
    </xf>
    <xf numFmtId="0" fontId="3" fillId="0" borderId="0" xfId="0" applyFont="1" applyAlignment="1">
      <alignment horizontal="right" vertical="top" wrapText="1" indent="1"/>
    </xf>
    <xf numFmtId="0" fontId="95" fillId="0" borderId="0" xfId="0" applyFont="1" applyAlignment="1">
      <alignment horizontal="left" vertical="top" wrapText="1" indent="1"/>
    </xf>
    <xf numFmtId="0" fontId="17" fillId="0" borderId="11" xfId="0" applyFont="1" applyBorder="1" applyAlignment="1">
      <alignment horizontal="left" vertical="top" wrapText="1" indent="1"/>
    </xf>
    <xf numFmtId="0" fontId="5" fillId="0" borderId="17" xfId="0" applyFont="1" applyBorder="1" applyAlignment="1">
      <alignment horizontal="left" vertical="top" wrapText="1" indent="1"/>
    </xf>
    <xf numFmtId="0" fontId="33" fillId="0" borderId="0" xfId="0" applyFont="1" applyAlignment="1">
      <alignment horizontal="left" vertical="top" wrapText="1" indent="1"/>
    </xf>
    <xf numFmtId="0" fontId="34" fillId="0" borderId="0" xfId="0" applyFont="1" applyAlignment="1">
      <alignment horizontal="right" wrapText="1"/>
    </xf>
    <xf numFmtId="0" fontId="35" fillId="0" borderId="0" xfId="0" applyFont="1" applyAlignment="1">
      <alignment vertical="top" wrapText="1"/>
    </xf>
    <xf numFmtId="0" fontId="35" fillId="0" borderId="0" xfId="0" applyFont="1" applyAlignment="1">
      <alignment horizontal="left" vertical="top"/>
    </xf>
    <xf numFmtId="39" fontId="103" fillId="0" borderId="0" xfId="0" applyNumberFormat="1" applyFont="1" applyFill="1" applyAlignment="1">
      <alignment horizontal="right" wrapText="1"/>
    </xf>
    <xf numFmtId="165" fontId="103" fillId="0" borderId="0" xfId="42" applyNumberFormat="1" applyFont="1" applyFill="1" applyAlignment="1">
      <alignment horizontal="right" wrapText="1"/>
    </xf>
    <xf numFmtId="164" fontId="103" fillId="0" borderId="0" xfId="0" applyNumberFormat="1" applyFont="1" applyFill="1" applyAlignment="1">
      <alignment horizontal="right" wrapText="1"/>
    </xf>
    <xf numFmtId="37" fontId="99" fillId="0" borderId="0" xfId="0" applyNumberFormat="1" applyFont="1" applyFill="1" applyBorder="1" applyAlignment="1">
      <alignment horizontal="right" wrapText="1"/>
    </xf>
    <xf numFmtId="37" fontId="96" fillId="0" borderId="0" xfId="0" applyNumberFormat="1" applyFont="1" applyFill="1" applyBorder="1" applyAlignment="1">
      <alignment horizontal="right" wrapText="1"/>
    </xf>
    <xf numFmtId="37" fontId="100" fillId="0" borderId="0" xfId="0" applyNumberFormat="1" applyFont="1" applyFill="1" applyBorder="1" applyAlignment="1">
      <alignment horizontal="right" wrapText="1"/>
    </xf>
    <xf numFmtId="37" fontId="98" fillId="0" borderId="0" xfId="0" applyNumberFormat="1" applyFont="1" applyFill="1" applyBorder="1" applyAlignment="1">
      <alignment horizontal="right" wrapText="1"/>
    </xf>
    <xf numFmtId="37" fontId="10" fillId="36" borderId="10" xfId="42" applyNumberFormat="1" applyFont="1" applyFill="1" applyBorder="1" applyAlignment="1">
      <alignment horizontal="left"/>
    </xf>
    <xf numFmtId="37" fontId="7" fillId="36" borderId="0" xfId="42" applyNumberFormat="1" applyFont="1" applyFill="1" applyBorder="1" applyAlignment="1">
      <alignment horizontal="center"/>
    </xf>
    <xf numFmtId="37" fontId="3" fillId="0" borderId="0" xfId="42" applyNumberFormat="1" applyFont="1" applyBorder="1" applyAlignment="1">
      <alignment/>
    </xf>
    <xf numFmtId="37" fontId="3" fillId="0" borderId="0" xfId="42" applyNumberFormat="1" applyFont="1" applyAlignment="1">
      <alignment horizontal="right" vertical="top" wrapText="1"/>
    </xf>
    <xf numFmtId="3" fontId="3" fillId="0" borderId="0" xfId="42" applyNumberFormat="1" applyFont="1" applyFill="1" applyAlignment="1">
      <alignment horizontal="right" wrapText="1"/>
    </xf>
    <xf numFmtId="3" fontId="3" fillId="0" borderId="16" xfId="42" applyNumberFormat="1" applyFont="1" applyFill="1" applyBorder="1" applyAlignment="1">
      <alignment horizontal="right" wrapText="1"/>
    </xf>
    <xf numFmtId="3" fontId="3" fillId="0" borderId="0" xfId="42" applyNumberFormat="1" applyFont="1" applyBorder="1" applyAlignment="1">
      <alignment horizontal="right" wrapText="1"/>
    </xf>
    <xf numFmtId="3" fontId="3" fillId="0" borderId="11" xfId="42" applyNumberFormat="1" applyFont="1" applyBorder="1" applyAlignment="1">
      <alignment horizontal="right" wrapText="1"/>
    </xf>
    <xf numFmtId="3" fontId="3" fillId="0" borderId="11" xfId="42" applyNumberFormat="1" applyFont="1" applyFill="1" applyBorder="1" applyAlignment="1">
      <alignment horizontal="right" wrapText="1"/>
    </xf>
    <xf numFmtId="166" fontId="3" fillId="0" borderId="0" xfId="0" applyNumberFormat="1" applyFont="1" applyAlignment="1">
      <alignment horizontal="right" wrapText="1"/>
    </xf>
    <xf numFmtId="3" fontId="3" fillId="0" borderId="17" xfId="0" applyNumberFormat="1" applyFont="1" applyBorder="1" applyAlignment="1">
      <alignment horizontal="right" wrapText="1"/>
    </xf>
    <xf numFmtId="37" fontId="95" fillId="0" borderId="0" xfId="42" applyNumberFormat="1" applyFont="1" applyAlignment="1">
      <alignment horizontal="right"/>
    </xf>
    <xf numFmtId="37" fontId="3" fillId="0" borderId="0" xfId="42" applyNumberFormat="1" applyFont="1" applyFill="1" applyAlignment="1">
      <alignment horizontal="right"/>
    </xf>
    <xf numFmtId="3" fontId="3" fillId="0" borderId="0" xfId="42" applyNumberFormat="1" applyFont="1" applyAlignment="1">
      <alignment horizontal="right" wrapText="1"/>
    </xf>
    <xf numFmtId="3" fontId="3" fillId="0" borderId="0" xfId="42" applyNumberFormat="1" applyFont="1" applyFill="1" applyBorder="1" applyAlignment="1">
      <alignment horizontal="right" wrapText="1"/>
    </xf>
    <xf numFmtId="37" fontId="0" fillId="0" borderId="0" xfId="42" applyNumberFormat="1" applyFont="1" applyAlignment="1">
      <alignment horizontal="righ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3" fillId="33" borderId="10" xfId="0" applyNumberFormat="1" applyFont="1" applyFill="1" applyBorder="1" applyAlignment="1">
      <alignment horizontal="right"/>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xf>
    <xf numFmtId="43" fontId="3" fillId="0" borderId="0" xfId="42"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37" fontId="3" fillId="0" borderId="0" xfId="0" applyNumberFormat="1" applyFont="1" applyFill="1" applyBorder="1" applyAlignment="1">
      <alignment wrapText="1"/>
    </xf>
    <xf numFmtId="37" fontId="4" fillId="0" borderId="0" xfId="0" applyNumberFormat="1" applyFont="1" applyFill="1" applyBorder="1" applyAlignment="1">
      <alignment/>
    </xf>
    <xf numFmtId="0" fontId="3" fillId="0" borderId="0" xfId="0" applyFont="1" applyFill="1" applyBorder="1" applyAlignment="1">
      <alignment wrapText="1"/>
    </xf>
    <xf numFmtId="166" fontId="3" fillId="0" borderId="0" xfId="42" applyNumberFormat="1" applyFont="1" applyFill="1" applyBorder="1" applyAlignment="1">
      <alignment horizontal="left"/>
    </xf>
    <xf numFmtId="39" fontId="9" fillId="0" borderId="0" xfId="0" applyNumberFormat="1" applyFont="1" applyFill="1" applyBorder="1" applyAlignment="1">
      <alignment/>
    </xf>
    <xf numFmtId="39" fontId="4" fillId="0" borderId="0" xfId="0" applyNumberFormat="1" applyFont="1" applyFill="1" applyBorder="1" applyAlignment="1">
      <alignment/>
    </xf>
    <xf numFmtId="10" fontId="4" fillId="0" borderId="0" xfId="60" applyNumberFormat="1" applyFont="1" applyFill="1" applyBorder="1" applyAlignment="1">
      <alignment/>
    </xf>
    <xf numFmtId="39" fontId="4" fillId="0" borderId="0" xfId="0" applyNumberFormat="1" applyFont="1" applyFill="1" applyBorder="1" applyAlignment="1">
      <alignment/>
    </xf>
    <xf numFmtId="43" fontId="3" fillId="0" borderId="0" xfId="42" applyNumberFormat="1" applyFont="1" applyFill="1" applyBorder="1" applyAlignment="1">
      <alignment/>
    </xf>
    <xf numFmtId="10" fontId="21" fillId="0" borderId="0" xfId="60" applyNumberFormat="1" applyFont="1" applyBorder="1" applyAlignment="1">
      <alignment horizontal="right" wrapText="1"/>
    </xf>
    <xf numFmtId="39" fontId="3" fillId="0" borderId="0" xfId="0" applyNumberFormat="1" applyFont="1" applyFill="1" applyBorder="1" applyAlignment="1">
      <alignment/>
    </xf>
    <xf numFmtId="0" fontId="3" fillId="0" borderId="0" xfId="0" applyFont="1" applyFill="1" applyBorder="1" applyAlignment="1">
      <alignment/>
    </xf>
    <xf numFmtId="43" fontId="4" fillId="0" borderId="0" xfId="42" applyFont="1" applyFill="1" applyBorder="1" applyAlignment="1">
      <alignment horizontal="left"/>
    </xf>
    <xf numFmtId="43" fontId="3" fillId="0" borderId="0" xfId="42" applyFont="1" applyFill="1" applyBorder="1" applyAlignment="1">
      <alignment horizontal="left"/>
    </xf>
    <xf numFmtId="10" fontId="21" fillId="0" borderId="0" xfId="60" applyNumberFormat="1" applyFont="1" applyFill="1" applyBorder="1" applyAlignment="1">
      <alignment horizontal="right" wrapText="1"/>
    </xf>
    <xf numFmtId="37" fontId="3" fillId="0" borderId="0" xfId="0" applyNumberFormat="1" applyFont="1" applyFill="1" applyBorder="1" applyAlignment="1">
      <alignment horizontal="left"/>
    </xf>
    <xf numFmtId="10" fontId="3" fillId="0" borderId="0" xfId="60" applyNumberFormat="1" applyFont="1" applyFill="1" applyBorder="1" applyAlignment="1">
      <alignment/>
    </xf>
    <xf numFmtId="0" fontId="0" fillId="0" borderId="0" xfId="0" applyFont="1" applyFill="1" applyAlignment="1">
      <alignment/>
    </xf>
    <xf numFmtId="37" fontId="115" fillId="0" borderId="0" xfId="0" applyNumberFormat="1" applyFont="1" applyFill="1" applyBorder="1" applyAlignment="1">
      <alignment/>
    </xf>
    <xf numFmtId="0" fontId="0" fillId="0" borderId="0" xfId="0" applyFont="1" applyFill="1" applyAlignment="1">
      <alignment wrapText="1"/>
    </xf>
    <xf numFmtId="37" fontId="94" fillId="0" borderId="0" xfId="0" applyNumberFormat="1" applyFont="1" applyFill="1" applyBorder="1" applyAlignment="1">
      <alignment horizontal="right"/>
    </xf>
    <xf numFmtId="37" fontId="99" fillId="0" borderId="0" xfId="0" applyNumberFormat="1" applyFont="1" applyFill="1" applyBorder="1" applyAlignment="1">
      <alignment horizontal="right"/>
    </xf>
    <xf numFmtId="37" fontId="99" fillId="34" borderId="0" xfId="0" applyNumberFormat="1" applyFont="1" applyFill="1" applyBorder="1" applyAlignment="1">
      <alignment horizontal="right"/>
    </xf>
    <xf numFmtId="37" fontId="3" fillId="34" borderId="0" xfId="0" applyNumberFormat="1" applyFont="1" applyFill="1" applyBorder="1" applyAlignment="1">
      <alignment horizontal="right"/>
    </xf>
    <xf numFmtId="0" fontId="4" fillId="0" borderId="13" xfId="42" applyNumberFormat="1" applyFont="1" applyBorder="1" applyAlignment="1">
      <alignment horizontal="center" vertical="top" wrapText="1"/>
    </xf>
    <xf numFmtId="0" fontId="17" fillId="0" borderId="0" xfId="0" applyFont="1" applyAlignment="1">
      <alignment horizontal="left" vertical="top" wrapText="1" indent="1"/>
    </xf>
    <xf numFmtId="37" fontId="103" fillId="0" borderId="0" xfId="0" applyNumberFormat="1" applyFont="1" applyFill="1" applyBorder="1" applyAlignment="1">
      <alignment wrapText="1"/>
    </xf>
    <xf numFmtId="166" fontId="4" fillId="34" borderId="0" xfId="42" applyNumberFormat="1" applyFont="1" applyFill="1" applyBorder="1" applyAlignment="1">
      <alignment horizontal="right" wrapText="1"/>
    </xf>
    <xf numFmtId="37" fontId="3" fillId="0" borderId="20" xfId="0" applyNumberFormat="1" applyFont="1" applyFill="1" applyBorder="1" applyAlignment="1">
      <alignment horizontal="right" wrapText="1"/>
    </xf>
    <xf numFmtId="37" fontId="16" fillId="0" borderId="21" xfId="0" applyNumberFormat="1" applyFont="1" applyFill="1" applyBorder="1" applyAlignment="1">
      <alignment horizontal="right" wrapText="1"/>
    </xf>
    <xf numFmtId="2" fontId="3" fillId="0" borderId="0" xfId="0" applyNumberFormat="1" applyFont="1" applyAlignment="1">
      <alignment horizontal="right" wrapText="1"/>
    </xf>
    <xf numFmtId="43" fontId="3" fillId="0" borderId="0" xfId="42" applyFont="1" applyFill="1" applyAlignment="1">
      <alignment horizontal="right" wrapText="1"/>
    </xf>
    <xf numFmtId="164" fontId="3" fillId="0" borderId="0" xfId="42" applyNumberFormat="1" applyFont="1" applyFill="1" applyBorder="1" applyAlignment="1">
      <alignment horizontal="right" wrapText="1"/>
    </xf>
    <xf numFmtId="0" fontId="15" fillId="0" borderId="0" xfId="0" applyFont="1" applyFill="1" applyAlignment="1">
      <alignment horizontal="right" wrapText="1"/>
    </xf>
    <xf numFmtId="0" fontId="13" fillId="0" borderId="0" xfId="0" applyFont="1" applyFill="1" applyAlignment="1">
      <alignment horizontal="right" wrapText="1"/>
    </xf>
    <xf numFmtId="166" fontId="22" fillId="0" borderId="0" xfId="42" applyNumberFormat="1" applyFont="1" applyFill="1" applyAlignment="1">
      <alignment horizontal="right" wrapText="1"/>
    </xf>
    <xf numFmtId="166" fontId="13" fillId="0" borderId="0" xfId="42" applyNumberFormat="1" applyFont="1" applyFill="1" applyAlignment="1">
      <alignment horizontal="right" wrapText="1"/>
    </xf>
    <xf numFmtId="166" fontId="13" fillId="0" borderId="0" xfId="0" applyNumberFormat="1" applyFont="1" applyFill="1" applyAlignment="1">
      <alignment horizontal="right" wrapText="1"/>
    </xf>
    <xf numFmtId="0" fontId="20" fillId="0" borderId="0" xfId="0" applyFont="1" applyFill="1" applyAlignment="1">
      <alignment horizontal="right" wrapText="1"/>
    </xf>
    <xf numFmtId="166" fontId="93" fillId="0" borderId="0" xfId="0" applyNumberFormat="1" applyFont="1" applyAlignment="1">
      <alignment/>
    </xf>
    <xf numFmtId="166" fontId="8" fillId="33" borderId="1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8" fillId="33" borderId="10" xfId="42" applyNumberFormat="1" applyFont="1" applyFill="1" applyBorder="1" applyAlignment="1">
      <alignment horizontal="right"/>
    </xf>
    <xf numFmtId="166" fontId="8" fillId="33" borderId="10" xfId="42" applyNumberFormat="1" applyFont="1" applyFill="1" applyBorder="1" applyAlignment="1">
      <alignment horizontal="right" wrapText="1"/>
    </xf>
    <xf numFmtId="166" fontId="95" fillId="0" borderId="0" xfId="42" applyNumberFormat="1" applyFont="1" applyFill="1" applyBorder="1" applyAlignment="1">
      <alignment horizontal="right" wrapText="1"/>
    </xf>
    <xf numFmtId="166" fontId="8" fillId="33" borderId="10" xfId="42" applyNumberFormat="1" applyFont="1" applyFill="1" applyBorder="1" applyAlignment="1">
      <alignment horizontal="right" wrapText="1"/>
    </xf>
    <xf numFmtId="166" fontId="4" fillId="0" borderId="0" xfId="42" applyNumberFormat="1" applyFont="1" applyFill="1" applyBorder="1" applyAlignment="1">
      <alignment wrapText="1"/>
    </xf>
    <xf numFmtId="37" fontId="103" fillId="0" borderId="0" xfId="0" applyNumberFormat="1" applyFont="1" applyFill="1" applyBorder="1" applyAlignment="1">
      <alignment horizontal="left"/>
    </xf>
    <xf numFmtId="166" fontId="3" fillId="34" borderId="0" xfId="42" applyNumberFormat="1" applyFont="1" applyFill="1" applyBorder="1" applyAlignment="1">
      <alignment horizontal="right" wrapText="1"/>
    </xf>
    <xf numFmtId="39" fontId="4" fillId="0" borderId="0" xfId="0" applyNumberFormat="1" applyFont="1" applyFill="1" applyAlignment="1">
      <alignment horizontal="right" wrapText="1"/>
    </xf>
    <xf numFmtId="39" fontId="3" fillId="0" borderId="0" xfId="0" applyNumberFormat="1" applyFont="1" applyFill="1" applyBorder="1" applyAlignment="1">
      <alignment horizontal="right"/>
    </xf>
    <xf numFmtId="3" fontId="3" fillId="0" borderId="0" xfId="0" applyNumberFormat="1" applyFont="1" applyAlignment="1">
      <alignment/>
    </xf>
    <xf numFmtId="37" fontId="5" fillId="0" borderId="0" xfId="0" applyNumberFormat="1" applyFont="1" applyFill="1" applyBorder="1" applyAlignment="1">
      <alignment horizontal="left"/>
    </xf>
    <xf numFmtId="166" fontId="3" fillId="0" borderId="16" xfId="42" applyNumberFormat="1" applyFont="1" applyBorder="1" applyAlignment="1">
      <alignment horizontal="right" wrapText="1"/>
    </xf>
    <xf numFmtId="37" fontId="3" fillId="0" borderId="22"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37" fontId="3" fillId="0" borderId="0" xfId="0" applyNumberFormat="1" applyFont="1" applyFill="1" applyBorder="1" applyAlignment="1">
      <alignment horizontal="left"/>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horizontal="right" wrapText="1"/>
    </xf>
    <xf numFmtId="43" fontId="3" fillId="0" borderId="0" xfId="42" applyNumberFormat="1" applyFont="1" applyFill="1" applyBorder="1" applyAlignment="1">
      <alignment horizontal="right" wrapText="1"/>
    </xf>
    <xf numFmtId="39" fontId="103" fillId="0" borderId="0" xfId="0" applyNumberFormat="1" applyFont="1" applyFill="1" applyBorder="1" applyAlignment="1">
      <alignment horizontal="right" wrapText="1"/>
    </xf>
    <xf numFmtId="37" fontId="3" fillId="0" borderId="0" xfId="0" applyNumberFormat="1" applyFont="1" applyFill="1" applyBorder="1" applyAlignment="1" quotePrefix="1">
      <alignment horizontal="left"/>
    </xf>
    <xf numFmtId="37" fontId="103" fillId="0" borderId="0" xfId="0" applyNumberFormat="1" applyFont="1" applyFill="1" applyBorder="1" applyAlignment="1">
      <alignment horizontal="right" wrapText="1"/>
    </xf>
    <xf numFmtId="37" fontId="9" fillId="0" borderId="0" xfId="0" applyNumberFormat="1" applyFont="1" applyFill="1" applyBorder="1" applyAlignment="1">
      <alignment horizontal="left"/>
    </xf>
    <xf numFmtId="0" fontId="12" fillId="0" borderId="0" xfId="0" applyFont="1" applyFill="1" applyBorder="1" applyAlignment="1">
      <alignment/>
    </xf>
    <xf numFmtId="37" fontId="102"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103" fillId="0" borderId="0" xfId="42" applyNumberFormat="1" applyFont="1" applyFill="1" applyBorder="1" applyAlignment="1">
      <alignment horizontal="right" wrapText="1"/>
    </xf>
    <xf numFmtId="37" fontId="4" fillId="0" borderId="0" xfId="0" applyNumberFormat="1" applyFont="1" applyFill="1" applyBorder="1" applyAlignment="1">
      <alignment/>
    </xf>
    <xf numFmtId="37" fontId="3" fillId="0" borderId="0" xfId="0" applyNumberFormat="1" applyFont="1" applyFill="1" applyBorder="1" applyAlignment="1">
      <alignment/>
    </xf>
    <xf numFmtId="37" fontId="94" fillId="0" borderId="0" xfId="0" applyNumberFormat="1" applyFont="1" applyFill="1" applyBorder="1" applyAlignment="1">
      <alignment horizontal="right" wrapText="1"/>
    </xf>
    <xf numFmtId="37" fontId="3" fillId="0" borderId="0" xfId="0" applyNumberFormat="1" applyFont="1" applyFill="1" applyBorder="1" applyAlignment="1">
      <alignment/>
    </xf>
    <xf numFmtId="37" fontId="95"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37" fontId="3" fillId="33" borderId="10" xfId="42" applyNumberFormat="1" applyFont="1" applyFill="1" applyBorder="1" applyAlignment="1">
      <alignment horizontal="right"/>
    </xf>
    <xf numFmtId="166" fontId="4" fillId="33" borderId="10" xfId="42" applyNumberFormat="1" applyFont="1" applyFill="1" applyBorder="1" applyAlignment="1">
      <alignment horizontal="right"/>
    </xf>
    <xf numFmtId="166" fontId="3" fillId="33" borderId="11" xfId="42" applyNumberFormat="1" applyFont="1" applyFill="1" applyBorder="1" applyAlignment="1">
      <alignment horizontal="right"/>
    </xf>
    <xf numFmtId="166" fontId="4" fillId="33" borderId="11" xfId="42" applyNumberFormat="1" applyFont="1" applyFill="1" applyBorder="1" applyAlignment="1">
      <alignment horizontal="right"/>
    </xf>
    <xf numFmtId="0" fontId="4" fillId="0" borderId="12" xfId="0" applyNumberFormat="1" applyFont="1" applyBorder="1" applyAlignment="1">
      <alignment horizontal="center" vertical="top" wrapText="1"/>
    </xf>
    <xf numFmtId="37" fontId="4" fillId="0" borderId="0" xfId="0" applyNumberFormat="1" applyFont="1" applyAlignment="1">
      <alignment vertical="top" wrapText="1"/>
    </xf>
    <xf numFmtId="166" fontId="23" fillId="0" borderId="0" xfId="42" applyNumberFormat="1" applyFont="1" applyAlignment="1">
      <alignment horizontal="right"/>
    </xf>
    <xf numFmtId="166" fontId="4" fillId="0" borderId="0" xfId="42" applyNumberFormat="1" applyFont="1" applyFill="1" applyAlignment="1">
      <alignment horizontal="right"/>
    </xf>
    <xf numFmtId="166" fontId="3" fillId="0" borderId="10" xfId="42" applyNumberFormat="1" applyFont="1" applyFill="1" applyBorder="1" applyAlignment="1">
      <alignment horizontal="right" wrapText="1"/>
    </xf>
    <xf numFmtId="166" fontId="3" fillId="0" borderId="0" xfId="42" applyNumberFormat="1" applyFont="1" applyFill="1" applyAlignment="1">
      <alignment wrapText="1"/>
    </xf>
    <xf numFmtId="166" fontId="3" fillId="0" borderId="16" xfId="42" applyNumberFormat="1" applyFont="1" applyFill="1" applyBorder="1" applyAlignment="1">
      <alignment wrapText="1"/>
    </xf>
    <xf numFmtId="166" fontId="3" fillId="0" borderId="0" xfId="42" applyNumberFormat="1" applyFont="1" applyFill="1" applyBorder="1" applyAlignment="1">
      <alignment wrapText="1"/>
    </xf>
    <xf numFmtId="166" fontId="3" fillId="0" borderId="16" xfId="42" applyNumberFormat="1" applyFont="1" applyBorder="1" applyAlignment="1">
      <alignment wrapText="1"/>
    </xf>
    <xf numFmtId="166" fontId="4" fillId="0" borderId="16" xfId="42" applyNumberFormat="1" applyFont="1" applyBorder="1" applyAlignment="1">
      <alignment horizontal="right" wrapText="1"/>
    </xf>
    <xf numFmtId="166" fontId="3" fillId="0" borderId="11" xfId="42" applyNumberFormat="1" applyFont="1" applyFill="1" applyBorder="1" applyAlignment="1">
      <alignment wrapText="1"/>
    </xf>
    <xf numFmtId="0" fontId="2" fillId="0" borderId="0" xfId="0" applyFont="1" applyFill="1" applyAlignment="1">
      <alignment horizontal="right" wrapText="1"/>
    </xf>
    <xf numFmtId="166" fontId="0" fillId="0" borderId="0" xfId="0" applyNumberFormat="1" applyFont="1" applyAlignment="1">
      <alignment/>
    </xf>
    <xf numFmtId="43" fontId="3" fillId="0" borderId="0" xfId="42" applyNumberFormat="1" applyFont="1" applyFill="1" applyBorder="1" applyAlignment="1">
      <alignment horizontal="right" wrapText="1"/>
    </xf>
    <xf numFmtId="37" fontId="95" fillId="0" borderId="0" xfId="0" applyNumberFormat="1" applyFont="1" applyFill="1" applyBorder="1" applyAlignment="1">
      <alignment vertical="top"/>
    </xf>
    <xf numFmtId="37" fontId="95" fillId="0" borderId="0" xfId="0" applyNumberFormat="1" applyFont="1" applyAlignment="1">
      <alignment vertical="top"/>
    </xf>
    <xf numFmtId="37" fontId="95" fillId="0" borderId="0" xfId="0" applyNumberFormat="1" applyFont="1" applyBorder="1" applyAlignment="1">
      <alignment vertical="top"/>
    </xf>
    <xf numFmtId="166" fontId="3" fillId="0" borderId="0" xfId="42" applyNumberFormat="1" applyFont="1" applyFill="1" applyBorder="1" applyAlignment="1">
      <alignment horizontal="left" wrapText="1"/>
    </xf>
    <xf numFmtId="0" fontId="3" fillId="0" borderId="0" xfId="0" applyFont="1" applyBorder="1" applyAlignment="1">
      <alignment horizontal="left" wrapText="1"/>
    </xf>
    <xf numFmtId="37" fontId="4" fillId="30" borderId="0" xfId="42" applyNumberFormat="1" applyFont="1" applyFill="1" applyBorder="1" applyAlignment="1">
      <alignment horizontal="right" wrapText="1"/>
    </xf>
    <xf numFmtId="166" fontId="3" fillId="30" borderId="0" xfId="42" applyNumberFormat="1" applyFont="1" applyFill="1" applyBorder="1" applyAlignment="1">
      <alignment horizontal="right" wrapText="1"/>
    </xf>
    <xf numFmtId="166" fontId="4" fillId="30" borderId="0" xfId="42" applyNumberFormat="1" applyFont="1" applyFill="1" applyBorder="1" applyAlignment="1">
      <alignment horizontal="right" wrapText="1"/>
    </xf>
    <xf numFmtId="166" fontId="3" fillId="0" borderId="23" xfId="42" applyNumberFormat="1" applyFont="1" applyFill="1" applyBorder="1" applyAlignment="1">
      <alignment horizontal="right" wrapText="1"/>
    </xf>
    <xf numFmtId="0" fontId="4" fillId="0" borderId="23" xfId="0" applyFont="1" applyBorder="1" applyAlignment="1">
      <alignment wrapText="1"/>
    </xf>
    <xf numFmtId="166" fontId="3" fillId="0" borderId="23" xfId="42" applyNumberFormat="1" applyFont="1" applyBorder="1" applyAlignment="1">
      <alignment horizontal="right" wrapText="1"/>
    </xf>
    <xf numFmtId="0" fontId="5" fillId="0" borderId="23" xfId="0" applyFont="1" applyBorder="1" applyAlignment="1">
      <alignment vertical="top" wrapText="1"/>
    </xf>
    <xf numFmtId="0" fontId="5" fillId="0" borderId="0" xfId="0" applyFont="1" applyBorder="1" applyAlignment="1">
      <alignment vertical="top" wrapText="1"/>
    </xf>
    <xf numFmtId="37" fontId="4" fillId="0" borderId="0" xfId="42" applyNumberFormat="1" applyFont="1" applyBorder="1" applyAlignment="1">
      <alignment wrapText="1"/>
    </xf>
    <xf numFmtId="37" fontId="3" fillId="0" borderId="0" xfId="42" applyNumberFormat="1" applyFont="1" applyBorder="1" applyAlignment="1">
      <alignment wrapText="1"/>
    </xf>
    <xf numFmtId="37" fontId="3" fillId="0" borderId="0" xfId="42" applyNumberFormat="1" applyFont="1" applyFill="1" applyBorder="1" applyAlignment="1">
      <alignment wrapText="1"/>
    </xf>
    <xf numFmtId="37" fontId="98" fillId="0" borderId="0" xfId="0" applyNumberFormat="1" applyFont="1" applyFill="1" applyBorder="1" applyAlignment="1">
      <alignment horizontal="right"/>
    </xf>
    <xf numFmtId="3" fontId="4" fillId="0" borderId="0" xfId="0" applyNumberFormat="1" applyFont="1" applyFill="1" applyBorder="1" applyAlignment="1">
      <alignment/>
    </xf>
    <xf numFmtId="39" fontId="4" fillId="0" borderId="0" xfId="0" applyNumberFormat="1" applyFont="1" applyFill="1" applyBorder="1" applyAlignment="1">
      <alignment horizontal="right"/>
    </xf>
    <xf numFmtId="2" fontId="4" fillId="0" borderId="0" xfId="0" applyNumberFormat="1" applyFont="1" applyFill="1" applyBorder="1" applyAlignment="1">
      <alignment/>
    </xf>
    <xf numFmtId="43" fontId="3" fillId="0" borderId="0" xfId="42" applyNumberFormat="1" applyFont="1" applyFill="1" applyBorder="1" applyAlignment="1">
      <alignment/>
    </xf>
    <xf numFmtId="43" fontId="3" fillId="0"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xf>
    <xf numFmtId="39" fontId="95" fillId="0" borderId="0" xfId="0" applyNumberFormat="1" applyFont="1" applyFill="1" applyBorder="1" applyAlignment="1">
      <alignment horizontal="right" wrapText="1"/>
    </xf>
    <xf numFmtId="0" fontId="105" fillId="0" borderId="0" xfId="0" applyFont="1" applyAlignment="1">
      <alignment/>
    </xf>
    <xf numFmtId="37" fontId="4" fillId="0" borderId="0" xfId="0" applyNumberFormat="1" applyFont="1" applyFill="1" applyAlignment="1">
      <alignment/>
    </xf>
    <xf numFmtId="0" fontId="17" fillId="0" borderId="0" xfId="0" applyFont="1" applyFill="1" applyAlignment="1">
      <alignment horizontal="left" vertical="top" wrapText="1" indent="1"/>
    </xf>
    <xf numFmtId="0" fontId="17" fillId="0" borderId="0" xfId="0" applyFont="1" applyFill="1" applyBorder="1" applyAlignment="1">
      <alignment horizontal="left" vertical="top" wrapText="1" indent="1"/>
    </xf>
    <xf numFmtId="0" fontId="17" fillId="0" borderId="0" xfId="0" applyFont="1" applyFill="1" applyAlignment="1">
      <alignment horizontal="left" vertical="top" wrapText="1" indent="1"/>
    </xf>
    <xf numFmtId="0" fontId="4" fillId="0" borderId="16" xfId="0" applyFont="1" applyFill="1" applyBorder="1" applyAlignment="1">
      <alignment horizontal="left" vertical="top" wrapText="1" indent="1"/>
    </xf>
    <xf numFmtId="0" fontId="3" fillId="0" borderId="0" xfId="0" applyFont="1" applyFill="1" applyAlignment="1">
      <alignment horizontal="right" vertical="top" wrapText="1" indent="1"/>
    </xf>
    <xf numFmtId="0" fontId="4" fillId="0" borderId="0" xfId="0" applyFont="1" applyFill="1" applyAlignment="1">
      <alignment horizontal="left" vertical="top"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43" fontId="3" fillId="0" borderId="0" xfId="0" applyNumberFormat="1" applyFont="1" applyFill="1" applyAlignment="1">
      <alignment horizontal="right" wrapText="1"/>
    </xf>
    <xf numFmtId="9" fontId="3" fillId="0" borderId="0" xfId="60" applyFont="1" applyFill="1" applyBorder="1" applyAlignment="1">
      <alignment horizontal="right" wrapText="1"/>
    </xf>
    <xf numFmtId="0" fontId="17" fillId="0" borderId="0" xfId="0" applyFont="1" applyFill="1" applyBorder="1" applyAlignment="1">
      <alignment horizontal="left" vertical="top" wrapText="1" indent="1"/>
    </xf>
    <xf numFmtId="0" fontId="3" fillId="0" borderId="0" xfId="0" applyFont="1" applyAlignment="1">
      <alignment vertical="center"/>
    </xf>
    <xf numFmtId="0" fontId="4" fillId="0" borderId="16" xfId="0" applyFont="1" applyFill="1" applyBorder="1" applyAlignment="1">
      <alignment horizontal="left" vertical="center" wrapText="1"/>
    </xf>
    <xf numFmtId="166" fontId="4" fillId="0" borderId="16" xfId="42" applyNumberFormat="1"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horizontal="left"/>
    </xf>
    <xf numFmtId="37" fontId="0" fillId="0" borderId="0" xfId="0" applyNumberFormat="1" applyFont="1" applyFill="1" applyBorder="1" applyAlignment="1">
      <alignment horizontal="right" wrapText="1"/>
    </xf>
    <xf numFmtId="37" fontId="20" fillId="0" borderId="0" xfId="0" applyNumberFormat="1" applyFont="1" applyFill="1" applyBorder="1" applyAlignment="1">
      <alignment horizontal="right" wrapText="1"/>
    </xf>
    <xf numFmtId="37" fontId="109" fillId="34" borderId="0" xfId="0" applyNumberFormat="1" applyFont="1" applyFill="1" applyBorder="1" applyAlignment="1">
      <alignment horizontal="right" wrapText="1"/>
    </xf>
    <xf numFmtId="37" fontId="122" fillId="0" borderId="0" xfId="42" applyNumberFormat="1" applyFont="1" applyFill="1" applyBorder="1" applyAlignment="1">
      <alignment horizontal="right" wrapText="1"/>
    </xf>
    <xf numFmtId="166" fontId="122" fillId="0" borderId="0" xfId="42" applyNumberFormat="1" applyFont="1" applyFill="1" applyBorder="1" applyAlignment="1">
      <alignment horizontal="right" wrapText="1"/>
    </xf>
    <xf numFmtId="37" fontId="122" fillId="0" borderId="0" xfId="0" applyNumberFormat="1" applyFont="1" applyFill="1" applyBorder="1" applyAlignment="1">
      <alignment horizontal="right" wrapText="1"/>
    </xf>
    <xf numFmtId="166" fontId="0" fillId="0" borderId="0" xfId="42" applyNumberFormat="1" applyFont="1" applyFill="1" applyBorder="1" applyAlignment="1">
      <alignment horizontal="right"/>
    </xf>
    <xf numFmtId="37" fontId="0" fillId="0" borderId="0" xfId="0" applyNumberFormat="1" applyFont="1" applyFill="1" applyBorder="1" applyAlignment="1">
      <alignment horizontal="left" vertical="top"/>
    </xf>
    <xf numFmtId="3" fontId="3" fillId="0" borderId="12" xfId="0" applyNumberFormat="1" applyFont="1" applyBorder="1" applyAlignment="1">
      <alignment horizontal="right" wrapText="1"/>
    </xf>
    <xf numFmtId="0" fontId="3" fillId="0" borderId="11" xfId="0" applyFont="1" applyBorder="1" applyAlignment="1">
      <alignment horizontal="right" wrapText="1"/>
    </xf>
    <xf numFmtId="166" fontId="3" fillId="0" borderId="18" xfId="42" applyNumberFormat="1" applyFont="1" applyFill="1" applyBorder="1" applyAlignment="1">
      <alignment horizontal="right" wrapText="1"/>
    </xf>
    <xf numFmtId="166" fontId="3" fillId="0" borderId="22" xfId="42" applyNumberFormat="1" applyFont="1" applyFill="1" applyBorder="1" applyAlignment="1">
      <alignment horizontal="right" wrapText="1"/>
    </xf>
    <xf numFmtId="37" fontId="0" fillId="0" borderId="0" xfId="0" applyNumberFormat="1" applyFont="1" applyFill="1" applyBorder="1" applyAlignment="1">
      <alignment horizontal="left" wrapText="1"/>
    </xf>
    <xf numFmtId="37" fontId="0" fillId="34" borderId="0" xfId="0"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0" fillId="0" borderId="0" xfId="0" applyNumberFormat="1" applyFont="1" applyFill="1" applyBorder="1" applyAlignment="1">
      <alignment/>
    </xf>
    <xf numFmtId="37" fontId="0" fillId="0" borderId="0" xfId="0" applyNumberFormat="1" applyFont="1" applyFill="1" applyBorder="1" applyAlignment="1">
      <alignment/>
    </xf>
    <xf numFmtId="3" fontId="123" fillId="34" borderId="19" xfId="0" applyNumberFormat="1" applyFont="1" applyFill="1" applyBorder="1" applyAlignment="1">
      <alignment horizontal="right" wrapText="1"/>
    </xf>
    <xf numFmtId="43" fontId="94" fillId="34" borderId="0" xfId="42" applyNumberFormat="1" applyFont="1" applyFill="1" applyBorder="1" applyAlignment="1">
      <alignment horizontal="right" wrapText="1"/>
    </xf>
    <xf numFmtId="39" fontId="94" fillId="34" borderId="0" xfId="0" applyNumberFormat="1" applyFont="1" applyFill="1" applyBorder="1" applyAlignment="1">
      <alignment horizontal="right" wrapText="1"/>
    </xf>
    <xf numFmtId="166" fontId="96" fillId="34" borderId="0" xfId="42" applyNumberFormat="1" applyFont="1" applyFill="1" applyAlignment="1">
      <alignment horizontal="right" wrapText="1"/>
    </xf>
    <xf numFmtId="3" fontId="102" fillId="0" borderId="0" xfId="0" applyNumberFormat="1" applyFont="1" applyAlignment="1">
      <alignment horizontal="right" wrapText="1"/>
    </xf>
    <xf numFmtId="3" fontId="3" fillId="0" borderId="16" xfId="0" applyNumberFormat="1" applyFont="1" applyBorder="1" applyAlignment="1">
      <alignment horizontal="right"/>
    </xf>
    <xf numFmtId="3" fontId="4" fillId="0" borderId="0" xfId="0" applyNumberFormat="1" applyFont="1" applyFill="1" applyBorder="1" applyAlignment="1">
      <alignment horizontal="right" wrapText="1"/>
    </xf>
    <xf numFmtId="3" fontId="4" fillId="0" borderId="16" xfId="0" applyNumberFormat="1" applyFont="1" applyFill="1" applyBorder="1" applyAlignment="1">
      <alignment horizontal="right" wrapText="1"/>
    </xf>
    <xf numFmtId="3" fontId="4" fillId="0" borderId="16" xfId="0" applyNumberFormat="1" applyFont="1" applyBorder="1" applyAlignment="1">
      <alignment horizontal="right" wrapText="1"/>
    </xf>
    <xf numFmtId="3" fontId="4" fillId="0" borderId="17" xfId="0" applyNumberFormat="1" applyFont="1" applyFill="1" applyBorder="1" applyAlignment="1">
      <alignment horizontal="right" wrapText="1"/>
    </xf>
    <xf numFmtId="37" fontId="3" fillId="0" borderId="0" xfId="0" applyNumberFormat="1" applyFont="1" applyFill="1" applyBorder="1" applyAlignment="1">
      <alignment horizontal="center"/>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9" fillId="0" borderId="0" xfId="0" applyFont="1" applyFill="1" applyBorder="1" applyAlignment="1">
      <alignment/>
    </xf>
    <xf numFmtId="37" fontId="14" fillId="0" borderId="0" xfId="0"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98" fillId="0" borderId="0" xfId="0" applyNumberFormat="1" applyFont="1" applyFill="1" applyBorder="1" applyAlignment="1">
      <alignment horizontal="left"/>
    </xf>
    <xf numFmtId="37" fontId="4" fillId="0" borderId="0" xfId="0" applyNumberFormat="1" applyFont="1" applyFill="1" applyBorder="1" applyAlignment="1">
      <alignment/>
    </xf>
    <xf numFmtId="166" fontId="4" fillId="0" borderId="0" xfId="42" applyNumberFormat="1" applyFont="1" applyFill="1" applyBorder="1" applyAlignment="1">
      <alignment horizontal="left"/>
    </xf>
    <xf numFmtId="39" fontId="98" fillId="0" borderId="0" xfId="0" applyNumberFormat="1" applyFont="1" applyFill="1" applyBorder="1" applyAlignment="1">
      <alignment horizontal="left"/>
    </xf>
    <xf numFmtId="37" fontId="96" fillId="34" borderId="0" xfId="0" applyNumberFormat="1" applyFont="1" applyFill="1" applyBorder="1" applyAlignment="1">
      <alignment horizontal="right" wrapText="1"/>
    </xf>
    <xf numFmtId="37" fontId="116"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124" fillId="0" borderId="0" xfId="0" applyNumberFormat="1" applyFont="1" applyFill="1" applyBorder="1" applyAlignment="1">
      <alignment horizontal="right"/>
    </xf>
    <xf numFmtId="37" fontId="103" fillId="0" borderId="0" xfId="0" applyNumberFormat="1" applyFont="1" applyFill="1" applyBorder="1" applyAlignment="1">
      <alignment horizontal="right"/>
    </xf>
    <xf numFmtId="37" fontId="3" fillId="0" borderId="0" xfId="0" applyNumberFormat="1" applyFont="1" applyFill="1" applyBorder="1" applyAlignment="1">
      <alignment/>
    </xf>
    <xf numFmtId="37" fontId="4" fillId="0" borderId="0" xfId="0" applyNumberFormat="1" applyFont="1" applyFill="1" applyBorder="1" applyAlignment="1">
      <alignment wrapText="1"/>
    </xf>
    <xf numFmtId="37" fontId="13"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115" fillId="0" borderId="0" xfId="0" applyNumberFormat="1" applyFont="1" applyFill="1" applyBorder="1" applyAlignment="1">
      <alignment horizontal="right" wrapText="1"/>
    </xf>
    <xf numFmtId="37" fontId="3" fillId="0" borderId="0" xfId="42" applyNumberFormat="1" applyFont="1" applyFill="1" applyBorder="1" applyAlignment="1">
      <alignment horizontal="right" wrapText="1"/>
    </xf>
    <xf numFmtId="37" fontId="0" fillId="0" borderId="0" xfId="0" applyNumberFormat="1" applyFont="1" applyFill="1" applyBorder="1" applyAlignment="1">
      <alignment horizontal="left"/>
    </xf>
    <xf numFmtId="37" fontId="0" fillId="0" borderId="0" xfId="0" applyNumberFormat="1" applyFont="1" applyFill="1" applyBorder="1" applyAlignment="1">
      <alignment horizontal="right" wrapText="1"/>
    </xf>
    <xf numFmtId="37" fontId="0" fillId="34" borderId="0" xfId="0" applyNumberFormat="1" applyFont="1" applyFill="1" applyBorder="1" applyAlignment="1">
      <alignment horizontal="right" wrapText="1"/>
    </xf>
    <xf numFmtId="37" fontId="0" fillId="0" borderId="0" xfId="42" applyNumberFormat="1" applyFont="1" applyFill="1" applyBorder="1" applyAlignment="1">
      <alignment horizontal="right" wrapText="1"/>
    </xf>
    <xf numFmtId="0" fontId="0" fillId="0" borderId="0" xfId="0" applyFont="1" applyFill="1" applyBorder="1" applyAlignment="1">
      <alignment horizontal="left"/>
    </xf>
    <xf numFmtId="37" fontId="109" fillId="34" borderId="0" xfId="0" applyNumberFormat="1" applyFont="1" applyFill="1" applyBorder="1" applyAlignment="1">
      <alignment horizontal="right" wrapText="1"/>
    </xf>
    <xf numFmtId="37" fontId="104" fillId="0" borderId="0" xfId="42"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37" fontId="95" fillId="0" borderId="0" xfId="42" applyNumberFormat="1" applyFont="1" applyFill="1" applyBorder="1" applyAlignment="1">
      <alignment horizontal="right" wrapText="1"/>
    </xf>
    <xf numFmtId="37" fontId="95" fillId="0" borderId="0" xfId="0" applyNumberFormat="1" applyFont="1" applyFill="1" applyBorder="1" applyAlignment="1">
      <alignment horizontal="right" wrapText="1"/>
    </xf>
    <xf numFmtId="0" fontId="40" fillId="0" borderId="0" xfId="0" applyFont="1" applyAlignment="1">
      <alignment vertical="center"/>
    </xf>
    <xf numFmtId="0" fontId="21" fillId="0" borderId="0" xfId="0" applyFont="1" applyFill="1" applyBorder="1" applyAlignment="1">
      <alignment horizontal="left"/>
    </xf>
    <xf numFmtId="0" fontId="3" fillId="0" borderId="0" xfId="0" applyFont="1" applyFill="1" applyBorder="1" applyAlignment="1">
      <alignment horizontal="left"/>
    </xf>
    <xf numFmtId="37" fontId="99" fillId="34" borderId="0" xfId="0" applyNumberFormat="1" applyFont="1" applyFill="1" applyBorder="1" applyAlignment="1">
      <alignment horizontal="right" wrapText="1"/>
    </xf>
    <xf numFmtId="166" fontId="4" fillId="0" borderId="10" xfId="42" applyNumberFormat="1" applyFont="1" applyFill="1" applyBorder="1" applyAlignment="1">
      <alignment horizontal="right" wrapText="1"/>
    </xf>
    <xf numFmtId="166" fontId="4" fillId="0" borderId="0" xfId="42" applyNumberFormat="1" applyFont="1" applyAlignment="1">
      <alignment horizontal="right" vertical="top" wrapText="1"/>
    </xf>
    <xf numFmtId="166" fontId="0" fillId="0" borderId="0" xfId="42" applyNumberFormat="1" applyFont="1" applyAlignment="1">
      <alignment/>
    </xf>
    <xf numFmtId="166" fontId="4" fillId="0" borderId="23" xfId="42" applyNumberFormat="1" applyFont="1" applyBorder="1" applyAlignment="1">
      <alignment horizontal="right" wrapText="1"/>
    </xf>
    <xf numFmtId="37" fontId="16" fillId="34" borderId="0" xfId="0" applyNumberFormat="1" applyFont="1" applyFill="1" applyBorder="1" applyAlignment="1">
      <alignment horizontal="right" wrapText="1"/>
    </xf>
    <xf numFmtId="166" fontId="4" fillId="0" borderId="0" xfId="42" applyNumberFormat="1" applyFont="1" applyFill="1" applyBorder="1" applyAlignment="1">
      <alignment horizontal="left"/>
    </xf>
    <xf numFmtId="3" fontId="3" fillId="34" borderId="0" xfId="0" applyNumberFormat="1" applyFont="1" applyFill="1" applyBorder="1" applyAlignment="1">
      <alignment horizontal="right" wrapText="1"/>
    </xf>
    <xf numFmtId="3" fontId="3" fillId="34" borderId="18" xfId="0" applyNumberFormat="1" applyFont="1" applyFill="1" applyBorder="1" applyAlignment="1">
      <alignment horizontal="right" wrapText="1"/>
    </xf>
    <xf numFmtId="3" fontId="16" fillId="34" borderId="19" xfId="0" applyNumberFormat="1" applyFont="1" applyFill="1" applyBorder="1" applyAlignment="1">
      <alignment horizontal="right" wrapText="1"/>
    </xf>
    <xf numFmtId="166" fontId="16" fillId="0" borderId="19" xfId="42" applyNumberFormat="1" applyFont="1" applyFill="1" applyBorder="1" applyAlignment="1">
      <alignment horizontal="right" wrapText="1"/>
    </xf>
    <xf numFmtId="0" fontId="5" fillId="0" borderId="11" xfId="0" applyFont="1" applyBorder="1" applyAlignment="1">
      <alignment horizontal="left" vertical="top" wrapText="1" indent="1"/>
    </xf>
    <xf numFmtId="0" fontId="125" fillId="0" borderId="0" xfId="0" applyFont="1" applyFill="1" applyAlignment="1">
      <alignment/>
    </xf>
    <xf numFmtId="0" fontId="0" fillId="0" borderId="0" xfId="0" applyFont="1" applyFill="1" applyAlignment="1">
      <alignment/>
    </xf>
    <xf numFmtId="37" fontId="4" fillId="30" borderId="0" xfId="0" applyNumberFormat="1" applyFont="1" applyFill="1" applyBorder="1" applyAlignment="1">
      <alignment horizontal="right"/>
    </xf>
    <xf numFmtId="37" fontId="4" fillId="30" borderId="0" xfId="0" applyNumberFormat="1" applyFont="1" applyFill="1" applyBorder="1" applyAlignment="1">
      <alignment horizontal="right"/>
    </xf>
    <xf numFmtId="37" fontId="3" fillId="30" borderId="0" xfId="0" applyNumberFormat="1" applyFont="1" applyFill="1" applyBorder="1" applyAlignment="1">
      <alignment horizontal="right"/>
    </xf>
    <xf numFmtId="37" fontId="94" fillId="30" borderId="0" xfId="0" applyNumberFormat="1" applyFont="1" applyFill="1" applyBorder="1" applyAlignment="1">
      <alignment horizontal="right"/>
    </xf>
    <xf numFmtId="166" fontId="94" fillId="0" borderId="0" xfId="42" applyNumberFormat="1" applyFont="1" applyFill="1" applyBorder="1" applyAlignment="1">
      <alignment horizontal="right" wrapText="1"/>
    </xf>
    <xf numFmtId="39" fontId="94" fillId="0" borderId="0" xfId="0" applyNumberFormat="1" applyFont="1" applyFill="1" applyBorder="1" applyAlignment="1">
      <alignment horizontal="right" wrapText="1"/>
    </xf>
    <xf numFmtId="37" fontId="94" fillId="0" borderId="0" xfId="0" applyNumberFormat="1" applyFont="1" applyFill="1" applyBorder="1" applyAlignment="1">
      <alignment horizontal="right"/>
    </xf>
    <xf numFmtId="37" fontId="96" fillId="0" borderId="0" xfId="0" applyNumberFormat="1" applyFont="1" applyFill="1" applyBorder="1" applyAlignment="1">
      <alignment horizontal="right"/>
    </xf>
    <xf numFmtId="39" fontId="96" fillId="0" borderId="0" xfId="0" applyNumberFormat="1" applyFont="1" applyFill="1" applyBorder="1" applyAlignment="1">
      <alignment horizontal="right"/>
    </xf>
    <xf numFmtId="37" fontId="94" fillId="0" borderId="0" xfId="0" applyNumberFormat="1" applyFont="1" applyFill="1" applyBorder="1" applyAlignment="1">
      <alignment/>
    </xf>
    <xf numFmtId="37" fontId="96" fillId="0" borderId="0" xfId="0" applyNumberFormat="1" applyFont="1" applyFill="1" applyBorder="1" applyAlignment="1">
      <alignment/>
    </xf>
    <xf numFmtId="39" fontId="96" fillId="0" borderId="0" xfId="0" applyNumberFormat="1" applyFont="1" applyFill="1" applyBorder="1" applyAlignment="1">
      <alignment/>
    </xf>
    <xf numFmtId="166" fontId="96" fillId="0" borderId="0" xfId="42" applyNumberFormat="1" applyFont="1" applyFill="1" applyBorder="1" applyAlignment="1">
      <alignment horizontal="right" wrapText="1"/>
    </xf>
    <xf numFmtId="166" fontId="96" fillId="34" borderId="0" xfId="42" applyNumberFormat="1" applyFont="1" applyFill="1" applyBorder="1" applyAlignment="1">
      <alignment horizontal="right" wrapText="1"/>
    </xf>
    <xf numFmtId="37" fontId="94" fillId="0" borderId="0" xfId="42" applyNumberFormat="1" applyFont="1" applyFill="1" applyBorder="1" applyAlignment="1">
      <alignment horizontal="right" wrapText="1"/>
    </xf>
    <xf numFmtId="166" fontId="94" fillId="0" borderId="0" xfId="42" applyNumberFormat="1" applyFont="1" applyFill="1" applyBorder="1" applyAlignment="1">
      <alignment horizontal="right"/>
    </xf>
    <xf numFmtId="166" fontId="96" fillId="0" borderId="0" xfId="42" applyNumberFormat="1" applyFont="1" applyFill="1" applyBorder="1" applyAlignment="1">
      <alignment wrapText="1"/>
    </xf>
    <xf numFmtId="0" fontId="94" fillId="0" borderId="0" xfId="0" applyFont="1" applyAlignment="1">
      <alignment/>
    </xf>
    <xf numFmtId="166" fontId="94" fillId="0" borderId="0" xfId="42" applyNumberFormat="1" applyFont="1" applyAlignment="1">
      <alignment/>
    </xf>
    <xf numFmtId="166" fontId="94" fillId="0" borderId="0" xfId="42" applyNumberFormat="1" applyFont="1" applyAlignment="1">
      <alignment horizontal="right" wrapText="1"/>
    </xf>
    <xf numFmtId="0" fontId="96" fillId="0" borderId="0" xfId="0" applyFont="1" applyAlignment="1">
      <alignment horizontal="right" wrapText="1"/>
    </xf>
    <xf numFmtId="166" fontId="4" fillId="0" borderId="16" xfId="42" applyNumberFormat="1" applyFont="1" applyFill="1" applyBorder="1" applyAlignment="1">
      <alignment horizontal="right" wrapText="1"/>
    </xf>
    <xf numFmtId="166" fontId="4" fillId="0" borderId="17" xfId="0" applyNumberFormat="1" applyFont="1" applyFill="1" applyBorder="1" applyAlignment="1">
      <alignment horizontal="right" wrapText="1"/>
    </xf>
    <xf numFmtId="166" fontId="4" fillId="0" borderId="11" xfId="42" applyNumberFormat="1" applyFont="1" applyBorder="1" applyAlignment="1">
      <alignment horizontal="right" wrapText="1"/>
    </xf>
    <xf numFmtId="166" fontId="4" fillId="0" borderId="17" xfId="42" applyNumberFormat="1" applyFont="1" applyBorder="1" applyAlignment="1">
      <alignment horizontal="right" wrapText="1"/>
    </xf>
    <xf numFmtId="166" fontId="3" fillId="0" borderId="0" xfId="42" applyNumberFormat="1" applyFont="1" applyFill="1" applyBorder="1" applyAlignment="1" quotePrefix="1">
      <alignment horizontal="right" wrapText="1"/>
    </xf>
    <xf numFmtId="165" fontId="3" fillId="34" borderId="0" xfId="42" applyNumberFormat="1" applyFont="1" applyFill="1" applyAlignment="1">
      <alignment horizontal="right" wrapText="1"/>
    </xf>
    <xf numFmtId="164" fontId="3" fillId="34" borderId="0" xfId="0" applyNumberFormat="1" applyFont="1" applyFill="1" applyAlignment="1">
      <alignment horizontal="right" wrapText="1"/>
    </xf>
    <xf numFmtId="39" fontId="3" fillId="34" borderId="0" xfId="0" applyNumberFormat="1" applyFont="1" applyFill="1" applyAlignment="1">
      <alignment horizontal="right" wrapText="1"/>
    </xf>
    <xf numFmtId="43" fontId="3" fillId="34" borderId="0" xfId="42" applyNumberFormat="1" applyFont="1" applyFill="1" applyBorder="1" applyAlignment="1">
      <alignment horizontal="right" wrapText="1"/>
    </xf>
    <xf numFmtId="39" fontId="3" fillId="0" borderId="0" xfId="0" applyNumberFormat="1" applyFont="1" applyFill="1" applyBorder="1" applyAlignment="1">
      <alignment horizontal="right" wrapText="1"/>
    </xf>
    <xf numFmtId="166" fontId="3" fillId="0" borderId="11" xfId="0" applyNumberFormat="1" applyFont="1" applyBorder="1" applyAlignment="1">
      <alignment horizontal="right" wrapText="1"/>
    </xf>
    <xf numFmtId="39" fontId="4" fillId="30" borderId="0" xfId="0" applyNumberFormat="1" applyFont="1" applyFill="1" applyBorder="1" applyAlignment="1">
      <alignment horizontal="right"/>
    </xf>
    <xf numFmtId="43" fontId="4" fillId="0" borderId="0" xfId="42" applyFont="1" applyFill="1" applyBorder="1" applyAlignment="1">
      <alignment horizontal="right"/>
    </xf>
    <xf numFmtId="39" fontId="3" fillId="30" borderId="0" xfId="0" applyNumberFormat="1" applyFont="1" applyFill="1" applyBorder="1" applyAlignment="1">
      <alignment horizontal="right"/>
    </xf>
    <xf numFmtId="43" fontId="3" fillId="0" borderId="0" xfId="42" applyFont="1" applyFill="1" applyBorder="1" applyAlignment="1">
      <alignment horizontal="right"/>
    </xf>
    <xf numFmtId="37" fontId="3" fillId="30" borderId="0" xfId="0" applyNumberFormat="1" applyFont="1" applyFill="1" applyBorder="1" applyAlignment="1">
      <alignment horizontal="right" wrapText="1"/>
    </xf>
    <xf numFmtId="166" fontId="16" fillId="0" borderId="0" xfId="42" applyNumberFormat="1" applyFont="1" applyFill="1" applyBorder="1" applyAlignment="1">
      <alignment horizontal="right" wrapText="1"/>
    </xf>
    <xf numFmtId="166" fontId="4" fillId="0" borderId="11" xfId="42" applyNumberFormat="1" applyFont="1" applyFill="1" applyBorder="1" applyAlignment="1">
      <alignment horizontal="right" wrapText="1"/>
    </xf>
    <xf numFmtId="166" fontId="4" fillId="0" borderId="12" xfId="42" applyNumberFormat="1" applyFont="1" applyFill="1" applyBorder="1" applyAlignment="1">
      <alignment horizontal="right"/>
    </xf>
    <xf numFmtId="3" fontId="4" fillId="0" borderId="12" xfId="0" applyNumberFormat="1" applyFont="1" applyFill="1" applyBorder="1" applyAlignment="1">
      <alignment horizontal="right"/>
    </xf>
    <xf numFmtId="3" fontId="4" fillId="0" borderId="17" xfId="0" applyNumberFormat="1" applyFont="1" applyBorder="1" applyAlignment="1">
      <alignment horizontal="right"/>
    </xf>
    <xf numFmtId="43" fontId="4" fillId="0" borderId="0" xfId="42" applyFont="1" applyFill="1" applyAlignment="1">
      <alignment horizontal="right" wrapText="1"/>
    </xf>
    <xf numFmtId="166" fontId="4" fillId="0" borderId="0" xfId="42" applyNumberFormat="1" applyFont="1" applyAlignment="1">
      <alignment wrapText="1"/>
    </xf>
    <xf numFmtId="166" fontId="4" fillId="0" borderId="0" xfId="42" applyNumberFormat="1" applyFont="1" applyFill="1" applyAlignment="1">
      <alignment wrapText="1"/>
    </xf>
    <xf numFmtId="166" fontId="4" fillId="0" borderId="11" xfId="42" applyNumberFormat="1" applyFont="1" applyBorder="1" applyAlignment="1">
      <alignment wrapText="1"/>
    </xf>
    <xf numFmtId="166" fontId="4" fillId="0" borderId="11" xfId="42" applyNumberFormat="1" applyFont="1" applyFill="1" applyBorder="1" applyAlignment="1">
      <alignment wrapText="1"/>
    </xf>
    <xf numFmtId="166" fontId="4" fillId="0" borderId="0" xfId="42" applyNumberFormat="1" applyFont="1" applyBorder="1" applyAlignment="1">
      <alignment wrapText="1"/>
    </xf>
    <xf numFmtId="166" fontId="4" fillId="0" borderId="16" xfId="42" applyNumberFormat="1" applyFont="1" applyBorder="1" applyAlignment="1">
      <alignment wrapText="1"/>
    </xf>
    <xf numFmtId="166" fontId="4" fillId="0" borderId="0" xfId="42" applyNumberFormat="1" applyFont="1" applyBorder="1" applyAlignment="1">
      <alignment horizontal="right" wrapText="1"/>
    </xf>
    <xf numFmtId="166" fontId="4" fillId="0" borderId="0" xfId="42" applyNumberFormat="1" applyFont="1" applyFill="1" applyBorder="1" applyAlignment="1">
      <alignment horizontal="right"/>
    </xf>
    <xf numFmtId="166" fontId="3" fillId="0" borderId="0" xfId="42" applyNumberFormat="1" applyFont="1" applyFill="1" applyBorder="1" applyAlignment="1">
      <alignment horizontal="right"/>
    </xf>
    <xf numFmtId="37" fontId="3" fillId="34" borderId="0" xfId="0" applyNumberFormat="1" applyFont="1" applyFill="1" applyAlignment="1">
      <alignment horizontal="right" wrapText="1"/>
    </xf>
    <xf numFmtId="166" fontId="3" fillId="34" borderId="0" xfId="42" applyNumberFormat="1" applyFont="1" applyFill="1" applyAlignment="1">
      <alignment horizontal="right" wrapText="1"/>
    </xf>
    <xf numFmtId="164" fontId="3" fillId="34" borderId="0" xfId="0" applyNumberFormat="1" applyFont="1" applyFill="1" applyBorder="1" applyAlignment="1">
      <alignment horizontal="right" wrapText="1"/>
    </xf>
    <xf numFmtId="164" fontId="3" fillId="30" borderId="0" xfId="0" applyNumberFormat="1" applyFont="1" applyFill="1" applyBorder="1" applyAlignment="1">
      <alignment horizontal="right" wrapText="1"/>
    </xf>
    <xf numFmtId="165" fontId="3" fillId="0" borderId="0" xfId="42" applyNumberFormat="1" applyFont="1" applyFill="1" applyBorder="1" applyAlignment="1">
      <alignment horizontal="right" wrapText="1"/>
    </xf>
    <xf numFmtId="168" fontId="4" fillId="34" borderId="0" xfId="42" applyNumberFormat="1" applyFont="1" applyFill="1" applyBorder="1" applyAlignment="1">
      <alignment horizontal="right" wrapText="1"/>
    </xf>
    <xf numFmtId="165" fontId="4" fillId="0" borderId="0" xfId="42" applyNumberFormat="1" applyFont="1" applyFill="1" applyBorder="1" applyAlignment="1">
      <alignment horizontal="right" wrapText="1"/>
    </xf>
    <xf numFmtId="43" fontId="3" fillId="34" borderId="0" xfId="42" applyFont="1" applyFill="1" applyBorder="1" applyAlignment="1">
      <alignment horizontal="right" wrapText="1"/>
    </xf>
    <xf numFmtId="166" fontId="3" fillId="34" borderId="0" xfId="0" applyNumberFormat="1" applyFont="1" applyFill="1" applyBorder="1" applyAlignment="1">
      <alignment horizontal="right" wrapText="1"/>
    </xf>
    <xf numFmtId="37" fontId="4" fillId="34" borderId="0" xfId="42" applyNumberFormat="1" applyFont="1" applyFill="1" applyAlignment="1">
      <alignment horizontal="right" wrapText="1"/>
    </xf>
    <xf numFmtId="166" fontId="4" fillId="34" borderId="0" xfId="42" applyNumberFormat="1" applyFont="1" applyFill="1" applyAlignment="1">
      <alignment horizontal="right" wrapText="1"/>
    </xf>
    <xf numFmtId="166" fontId="126" fillId="34" borderId="0" xfId="42" applyNumberFormat="1" applyFont="1" applyFill="1" applyAlignment="1">
      <alignment horizontal="right" wrapText="1"/>
    </xf>
    <xf numFmtId="3" fontId="4" fillId="0" borderId="16" xfId="0" applyNumberFormat="1" applyFont="1" applyBorder="1" applyAlignment="1">
      <alignment horizontal="right"/>
    </xf>
    <xf numFmtId="3" fontId="4" fillId="0" borderId="12" xfId="0" applyNumberFormat="1" applyFont="1" applyBorder="1" applyAlignment="1">
      <alignment horizontal="right"/>
    </xf>
    <xf numFmtId="3" fontId="4" fillId="0" borderId="11" xfId="0" applyNumberFormat="1" applyFont="1" applyBorder="1" applyAlignment="1">
      <alignment horizontal="right" wrapText="1"/>
    </xf>
    <xf numFmtId="3" fontId="4" fillId="34" borderId="0" xfId="0" applyNumberFormat="1" applyFont="1" applyFill="1" applyBorder="1" applyAlignment="1">
      <alignment horizontal="right" wrapText="1"/>
    </xf>
    <xf numFmtId="0" fontId="3" fillId="34" borderId="0" xfId="0" applyFont="1" applyFill="1" applyBorder="1" applyAlignment="1">
      <alignment horizontal="right" wrapText="1"/>
    </xf>
    <xf numFmtId="3" fontId="3" fillId="34" borderId="0" xfId="0" applyNumberFormat="1" applyFont="1" applyFill="1" applyAlignment="1">
      <alignment horizontal="right" wrapText="1"/>
    </xf>
    <xf numFmtId="2" fontId="4" fillId="0" borderId="0" xfId="0" applyNumberFormat="1" applyFont="1" applyAlignment="1">
      <alignment horizontal="right" wrapText="1"/>
    </xf>
    <xf numFmtId="171" fontId="4" fillId="34" borderId="0" xfId="42" applyNumberFormat="1" applyFont="1" applyFill="1" applyAlignment="1">
      <alignment horizontal="right" wrapText="1"/>
    </xf>
    <xf numFmtId="37" fontId="16" fillId="0" borderId="19" xfId="0" applyNumberFormat="1" applyFont="1" applyFill="1" applyBorder="1" applyAlignment="1">
      <alignment horizontal="right" wrapText="1"/>
    </xf>
    <xf numFmtId="37" fontId="16" fillId="0" borderId="24" xfId="0" applyNumberFormat="1" applyFont="1" applyFill="1" applyBorder="1" applyAlignment="1">
      <alignment horizontal="right" wrapText="1"/>
    </xf>
    <xf numFmtId="166" fontId="16" fillId="0" borderId="24" xfId="0" applyNumberFormat="1" applyFont="1" applyFill="1" applyBorder="1" applyAlignment="1">
      <alignment horizontal="right" wrapText="1"/>
    </xf>
    <xf numFmtId="164" fontId="4" fillId="34" borderId="0" xfId="0" applyNumberFormat="1" applyFont="1" applyFill="1" applyBorder="1" applyAlignment="1">
      <alignment wrapText="1"/>
    </xf>
    <xf numFmtId="164" fontId="3" fillId="34" borderId="0" xfId="0" applyNumberFormat="1" applyFont="1" applyFill="1" applyBorder="1" applyAlignment="1">
      <alignment wrapText="1"/>
    </xf>
    <xf numFmtId="37" fontId="4" fillId="30" borderId="0" xfId="0" applyNumberFormat="1" applyFont="1" applyFill="1" applyBorder="1" applyAlignment="1">
      <alignment horizontal="right" wrapText="1"/>
    </xf>
    <xf numFmtId="43" fontId="3" fillId="0" borderId="0" xfId="42" applyFont="1" applyFill="1" applyBorder="1" applyAlignment="1">
      <alignment wrapText="1"/>
    </xf>
    <xf numFmtId="0" fontId="23" fillId="0" borderId="0" xfId="0" applyFont="1" applyFill="1" applyAlignment="1">
      <alignment/>
    </xf>
    <xf numFmtId="166" fontId="23" fillId="0" borderId="0" xfId="42" applyNumberFormat="1" applyFont="1" applyAlignment="1">
      <alignment/>
    </xf>
    <xf numFmtId="166" fontId="4" fillId="0" borderId="23" xfId="42" applyNumberFormat="1" applyFont="1" applyBorder="1" applyAlignment="1">
      <alignment wrapText="1"/>
    </xf>
    <xf numFmtId="166" fontId="3" fillId="0" borderId="23" xfId="42" applyNumberFormat="1" applyFont="1" applyBorder="1" applyAlignment="1">
      <alignment wrapText="1"/>
    </xf>
    <xf numFmtId="166" fontId="3" fillId="0" borderId="23" xfId="42" applyNumberFormat="1" applyFont="1" applyFill="1" applyBorder="1" applyAlignment="1">
      <alignment wrapText="1"/>
    </xf>
    <xf numFmtId="0" fontId="5" fillId="0" borderId="0" xfId="0" applyFont="1" applyFill="1" applyBorder="1" applyAlignment="1">
      <alignment horizontal="left" vertical="top" wrapText="1" indent="1"/>
    </xf>
    <xf numFmtId="0" fontId="30" fillId="37" borderId="0" xfId="53" applyFont="1" applyFill="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0"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37" fontId="16"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37" fontId="0" fillId="0" borderId="0" xfId="0" applyNumberFormat="1" applyFont="1" applyFill="1" applyBorder="1" applyAlignment="1">
      <alignment horizontal="left" wrapText="1"/>
    </xf>
    <xf numFmtId="0" fontId="0" fillId="0" borderId="0" xfId="0" applyFont="1" applyFill="1" applyBorder="1" applyAlignment="1">
      <alignment horizontal="left" vertical="top" wrapText="1"/>
    </xf>
    <xf numFmtId="37" fontId="11" fillId="33" borderId="0" xfId="53" applyNumberFormat="1" applyFont="1" applyFill="1" applyBorder="1" applyAlignment="1" applyProtection="1">
      <alignment horizontal="left"/>
      <protection/>
    </xf>
    <xf numFmtId="0" fontId="3" fillId="0" borderId="0" xfId="0" applyFont="1" applyBorder="1" applyAlignment="1">
      <alignment horizontal="left" vertical="top" wrapText="1"/>
    </xf>
    <xf numFmtId="0" fontId="0" fillId="0" borderId="0" xfId="0" applyFont="1" applyAlignment="1">
      <alignment horizontal="left" wrapText="1"/>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37" fontId="4" fillId="0" borderId="13"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5" fillId="0" borderId="12" xfId="0" applyNumberFormat="1" applyFont="1" applyBorder="1" applyAlignment="1">
      <alignment horizontal="right" vertical="top" wrapText="1"/>
    </xf>
    <xf numFmtId="37" fontId="5" fillId="0" borderId="13" xfId="0" applyNumberFormat="1" applyFont="1" applyBorder="1" applyAlignment="1">
      <alignment horizontal="center" vertical="top" wrapText="1"/>
    </xf>
    <xf numFmtId="37" fontId="5" fillId="0" borderId="12" xfId="0" applyNumberFormat="1" applyFont="1" applyBorder="1" applyAlignment="1">
      <alignment horizontal="center" vertical="top" wrapText="1"/>
    </xf>
    <xf numFmtId="37" fontId="4" fillId="0" borderId="13" xfId="0" applyNumberFormat="1" applyFont="1" applyBorder="1" applyAlignment="1">
      <alignment horizontal="center" vertical="top" wrapText="1"/>
    </xf>
    <xf numFmtId="37" fontId="4" fillId="0" borderId="12" xfId="0" applyNumberFormat="1" applyFont="1" applyBorder="1" applyAlignment="1">
      <alignment horizontal="center" vertical="top" wrapText="1"/>
    </xf>
    <xf numFmtId="37" fontId="5" fillId="0" borderId="13" xfId="0" applyNumberFormat="1" applyFont="1" applyFill="1" applyBorder="1" applyAlignment="1">
      <alignment horizontal="right" vertical="top" wrapText="1"/>
    </xf>
    <xf numFmtId="37" fontId="5" fillId="0" borderId="12" xfId="0" applyNumberFormat="1" applyFont="1" applyFill="1" applyBorder="1" applyAlignment="1">
      <alignment horizontal="right" vertical="top" wrapText="1"/>
    </xf>
    <xf numFmtId="37" fontId="11" fillId="36" borderId="0" xfId="53" applyNumberFormat="1" applyFont="1" applyFill="1" applyBorder="1" applyAlignment="1" applyProtection="1">
      <alignment horizontal="left"/>
      <protection/>
    </xf>
    <xf numFmtId="37" fontId="97" fillId="0" borderId="13" xfId="0" applyNumberFormat="1" applyFont="1" applyFill="1" applyBorder="1" applyAlignment="1">
      <alignment horizontal="right" vertical="top" wrapText="1"/>
    </xf>
    <xf numFmtId="37" fontId="97" fillId="0" borderId="12" xfId="0" applyNumberFormat="1" applyFont="1" applyFill="1" applyBorder="1" applyAlignment="1">
      <alignment horizontal="right" vertical="top" wrapText="1"/>
    </xf>
    <xf numFmtId="0" fontId="21" fillId="0" borderId="0" xfId="0" applyFont="1" applyFill="1" applyBorder="1" applyAlignment="1">
      <alignment horizontal="left" wrapText="1"/>
    </xf>
    <xf numFmtId="37" fontId="127"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0" fontId="5" fillId="0" borderId="13" xfId="0" applyFont="1" applyBorder="1" applyAlignment="1">
      <alignment horizontal="left" wrapText="1" indent="1"/>
    </xf>
    <xf numFmtId="0" fontId="5" fillId="0" borderId="12" xfId="0" applyFont="1" applyBorder="1" applyAlignment="1">
      <alignment horizontal="left"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A1:M59"/>
  <sheetViews>
    <sheetView tabSelected="1" zoomScale="80" zoomScaleNormal="80" zoomScalePageLayoutView="0" workbookViewId="0" topLeftCell="A1">
      <pane ySplit="2" topLeftCell="A3" activePane="bottomLeft" state="frozen"/>
      <selection pane="topLeft" activeCell="AP36" sqref="AP36"/>
      <selection pane="bottomLeft" activeCell="Q30" sqref="Q30"/>
    </sheetView>
  </sheetViews>
  <sheetFormatPr defaultColWidth="9.140625" defaultRowHeight="12.75"/>
  <cols>
    <col min="1" max="1" width="15.28125" style="412" customWidth="1"/>
    <col min="2" max="2" width="3.28125" style="429" customWidth="1"/>
    <col min="3" max="3" width="46.28125" style="412" customWidth="1"/>
    <col min="4" max="10" width="5.28125" style="412" customWidth="1"/>
    <col min="11" max="11" width="8.28125" style="414" customWidth="1"/>
    <col min="12" max="12" width="8.28125" style="412" customWidth="1"/>
    <col min="13" max="16384" width="9.140625" style="412" customWidth="1"/>
  </cols>
  <sheetData>
    <row r="1" ht="20.25">
      <c r="B1" s="413" t="s">
        <v>222</v>
      </c>
    </row>
    <row r="2" ht="20.25">
      <c r="B2" s="415" t="s">
        <v>457</v>
      </c>
    </row>
    <row r="3" spans="2:11" s="416" customFormat="1" ht="15">
      <c r="B3" s="417"/>
      <c r="K3" s="418"/>
    </row>
    <row r="4" spans="2:11" s="416" customFormat="1" ht="15">
      <c r="B4" s="417"/>
      <c r="K4" s="419" t="s">
        <v>1</v>
      </c>
    </row>
    <row r="5" spans="2:13" s="416" customFormat="1" ht="14.25">
      <c r="B5" s="974" t="s">
        <v>35</v>
      </c>
      <c r="C5" s="974"/>
      <c r="D5" s="974"/>
      <c r="E5" s="974"/>
      <c r="F5" s="974"/>
      <c r="G5" s="974"/>
      <c r="H5" s="974"/>
      <c r="I5" s="974"/>
      <c r="J5" s="974"/>
      <c r="K5" s="420">
        <v>1</v>
      </c>
      <c r="L5" s="421"/>
      <c r="M5" s="421"/>
    </row>
    <row r="6" spans="2:13" s="416" customFormat="1" ht="14.25">
      <c r="B6" s="974" t="s">
        <v>63</v>
      </c>
      <c r="C6" s="974"/>
      <c r="D6" s="974"/>
      <c r="E6" s="974"/>
      <c r="F6" s="974"/>
      <c r="G6" s="974"/>
      <c r="H6" s="974"/>
      <c r="I6" s="974"/>
      <c r="J6" s="974"/>
      <c r="K6" s="420">
        <v>2</v>
      </c>
      <c r="L6" s="421"/>
      <c r="M6" s="421"/>
    </row>
    <row r="7" spans="2:13" s="416" customFormat="1" ht="11.25" customHeight="1">
      <c r="B7" s="422"/>
      <c r="C7" s="421"/>
      <c r="D7" s="421"/>
      <c r="E7" s="421"/>
      <c r="F7" s="421"/>
      <c r="G7" s="421"/>
      <c r="H7" s="421"/>
      <c r="I7" s="421"/>
      <c r="J7" s="421"/>
      <c r="K7" s="423"/>
      <c r="L7" s="421"/>
      <c r="M7" s="421"/>
    </row>
    <row r="8" spans="2:11" s="416" customFormat="1" ht="15">
      <c r="B8" s="424" t="s">
        <v>38</v>
      </c>
      <c r="K8" s="418"/>
    </row>
    <row r="9" spans="1:11" s="416" customFormat="1" ht="15">
      <c r="A9" s="425"/>
      <c r="C9" s="420" t="s">
        <v>88</v>
      </c>
      <c r="K9" s="420">
        <v>3</v>
      </c>
    </row>
    <row r="10" spans="3:11" s="416" customFormat="1" ht="14.25">
      <c r="C10" s="420" t="s">
        <v>20</v>
      </c>
      <c r="K10" s="420">
        <v>4</v>
      </c>
    </row>
    <row r="11" spans="3:11" s="416" customFormat="1" ht="14.25">
      <c r="C11" s="420" t="s">
        <v>0</v>
      </c>
      <c r="K11" s="420">
        <v>5</v>
      </c>
    </row>
    <row r="12" spans="3:11" s="416" customFormat="1" ht="14.25">
      <c r="C12" s="420" t="s">
        <v>5</v>
      </c>
      <c r="K12" s="420">
        <v>6</v>
      </c>
    </row>
    <row r="13" spans="3:11" s="416" customFormat="1" ht="14.25">
      <c r="C13" s="420" t="s">
        <v>14</v>
      </c>
      <c r="K13" s="420">
        <v>7</v>
      </c>
    </row>
    <row r="14" spans="3:11" s="416" customFormat="1" ht="14.25">
      <c r="C14" s="420" t="s">
        <v>377</v>
      </c>
      <c r="K14" s="420">
        <v>8</v>
      </c>
    </row>
    <row r="15" spans="3:11" s="416" customFormat="1" ht="14.25">
      <c r="C15" s="420" t="s">
        <v>17</v>
      </c>
      <c r="K15" s="420">
        <v>9</v>
      </c>
    </row>
    <row r="16" spans="3:11" s="416" customFormat="1" ht="14.25">
      <c r="C16" s="420" t="s">
        <v>227</v>
      </c>
      <c r="K16" s="420">
        <v>10</v>
      </c>
    </row>
    <row r="17" spans="3:11" s="416" customFormat="1" ht="14.25">
      <c r="C17" s="420" t="s">
        <v>130</v>
      </c>
      <c r="K17" s="420">
        <v>11</v>
      </c>
    </row>
    <row r="18" spans="3:11" s="416" customFormat="1" ht="14.25">
      <c r="C18" s="420" t="s">
        <v>69</v>
      </c>
      <c r="K18" s="420">
        <v>12</v>
      </c>
    </row>
    <row r="19" spans="3:11" s="416" customFormat="1" ht="14.25">
      <c r="C19" s="420" t="s">
        <v>123</v>
      </c>
      <c r="K19" s="420">
        <v>13</v>
      </c>
    </row>
    <row r="20" spans="3:11" s="416" customFormat="1" ht="14.25">
      <c r="C20" s="420" t="s">
        <v>76</v>
      </c>
      <c r="K20" s="420">
        <v>14</v>
      </c>
    </row>
    <row r="21" spans="3:11" s="416" customFormat="1" ht="14.25">
      <c r="C21" s="418"/>
      <c r="K21" s="418"/>
    </row>
    <row r="22" spans="2:11" s="416" customFormat="1" ht="15">
      <c r="B22" s="426" t="s">
        <v>89</v>
      </c>
      <c r="K22" s="418"/>
    </row>
    <row r="23" spans="2:11" s="416" customFormat="1" ht="15">
      <c r="B23" s="426"/>
      <c r="C23" s="420" t="s">
        <v>129</v>
      </c>
      <c r="K23" s="420">
        <v>15</v>
      </c>
    </row>
    <row r="24" spans="3:11" s="416" customFormat="1" ht="14.25">
      <c r="C24" s="427" t="s">
        <v>39</v>
      </c>
      <c r="K24" s="418"/>
    </row>
    <row r="25" spans="2:11" s="416" customFormat="1" ht="15">
      <c r="B25" s="426"/>
      <c r="C25" s="420" t="s">
        <v>195</v>
      </c>
      <c r="K25" s="420">
        <v>16</v>
      </c>
    </row>
    <row r="26" spans="2:11" s="416" customFormat="1" ht="15">
      <c r="B26" s="426"/>
      <c r="C26" s="420" t="s">
        <v>177</v>
      </c>
      <c r="K26" s="420">
        <v>17</v>
      </c>
    </row>
    <row r="27" spans="2:11" s="416" customFormat="1" ht="15">
      <c r="B27" s="426"/>
      <c r="C27" s="420" t="s">
        <v>309</v>
      </c>
      <c r="K27" s="420">
        <v>18</v>
      </c>
    </row>
    <row r="28" spans="2:11" s="416" customFormat="1" ht="15">
      <c r="B28" s="426"/>
      <c r="C28" s="420" t="s">
        <v>23</v>
      </c>
      <c r="K28" s="420">
        <v>19</v>
      </c>
    </row>
    <row r="29" spans="2:11" s="416" customFormat="1" ht="15">
      <c r="B29" s="426"/>
      <c r="C29" s="427" t="s">
        <v>40</v>
      </c>
      <c r="K29" s="418"/>
    </row>
    <row r="30" spans="2:11" s="416" customFormat="1" ht="15">
      <c r="B30" s="426"/>
      <c r="C30" s="420" t="s">
        <v>33</v>
      </c>
      <c r="K30" s="420">
        <v>20</v>
      </c>
    </row>
    <row r="31" spans="2:11" s="416" customFormat="1" ht="15">
      <c r="B31" s="426"/>
      <c r="C31" s="420" t="s">
        <v>34</v>
      </c>
      <c r="K31" s="420">
        <v>21</v>
      </c>
    </row>
    <row r="32" spans="2:11" s="416" customFormat="1" ht="15">
      <c r="B32" s="426"/>
      <c r="C32" s="420" t="s">
        <v>48</v>
      </c>
      <c r="K32" s="420">
        <v>22</v>
      </c>
    </row>
    <row r="33" spans="2:11" s="416" customFormat="1" ht="15">
      <c r="B33" s="426"/>
      <c r="C33" s="420" t="s">
        <v>257</v>
      </c>
      <c r="K33" s="420">
        <v>23</v>
      </c>
    </row>
    <row r="34" spans="2:11" s="416" customFormat="1" ht="15">
      <c r="B34" s="426"/>
      <c r="C34" s="420" t="s">
        <v>49</v>
      </c>
      <c r="K34" s="420">
        <v>24</v>
      </c>
    </row>
    <row r="35" spans="2:11" s="416" customFormat="1" ht="15">
      <c r="B35" s="426"/>
      <c r="K35" s="418"/>
    </row>
    <row r="36" spans="2:11" s="416" customFormat="1" ht="14.25">
      <c r="B36" s="974" t="s">
        <v>175</v>
      </c>
      <c r="C36" s="974"/>
      <c r="D36" s="974"/>
      <c r="E36" s="974"/>
      <c r="F36" s="974"/>
      <c r="G36" s="974"/>
      <c r="H36" s="974"/>
      <c r="I36" s="974"/>
      <c r="J36" s="974"/>
      <c r="K36" s="420">
        <v>25</v>
      </c>
    </row>
    <row r="37" spans="1:11" s="416" customFormat="1" ht="15">
      <c r="A37" s="425"/>
      <c r="B37" s="974" t="s">
        <v>225</v>
      </c>
      <c r="C37" s="974"/>
      <c r="D37" s="974"/>
      <c r="E37" s="974"/>
      <c r="F37" s="974"/>
      <c r="G37" s="974"/>
      <c r="H37" s="974"/>
      <c r="I37" s="974"/>
      <c r="J37" s="974"/>
      <c r="K37" s="420">
        <v>26</v>
      </c>
    </row>
    <row r="38" spans="2:11" s="416" customFormat="1" ht="14.25">
      <c r="B38" s="974" t="s">
        <v>176</v>
      </c>
      <c r="C38" s="974"/>
      <c r="D38" s="974"/>
      <c r="E38" s="974"/>
      <c r="F38" s="974"/>
      <c r="G38" s="974"/>
      <c r="H38" s="974"/>
      <c r="I38" s="974"/>
      <c r="J38" s="974"/>
      <c r="K38" s="420">
        <v>27</v>
      </c>
    </row>
    <row r="39" spans="2:11" s="416" customFormat="1" ht="14.25">
      <c r="B39" s="974" t="s">
        <v>106</v>
      </c>
      <c r="C39" s="974"/>
      <c r="D39" s="974"/>
      <c r="E39" s="974"/>
      <c r="F39" s="974"/>
      <c r="G39" s="974"/>
      <c r="H39" s="974"/>
      <c r="I39" s="974"/>
      <c r="J39" s="974"/>
      <c r="K39" s="420">
        <v>28</v>
      </c>
    </row>
    <row r="40" spans="2:11" s="416" customFormat="1" ht="14.25">
      <c r="B40" s="418"/>
      <c r="K40" s="418"/>
    </row>
    <row r="41" spans="2:11" s="416" customFormat="1" ht="14.25">
      <c r="B41" s="428"/>
      <c r="K41" s="418"/>
    </row>
    <row r="42" spans="2:11" s="416" customFormat="1" ht="14.25">
      <c r="B42" s="428"/>
      <c r="K42" s="418"/>
    </row>
    <row r="43" spans="2:11" s="416" customFormat="1" ht="14.25">
      <c r="B43" s="428"/>
      <c r="K43" s="418"/>
    </row>
    <row r="44" spans="2:11" s="416" customFormat="1" ht="14.25">
      <c r="B44" s="428"/>
      <c r="K44" s="418"/>
    </row>
    <row r="45" spans="2:11" s="416" customFormat="1" ht="14.25">
      <c r="B45" s="428"/>
      <c r="K45" s="418"/>
    </row>
    <row r="46" spans="2:11" s="416" customFormat="1" ht="14.25">
      <c r="B46" s="428"/>
      <c r="K46" s="418"/>
    </row>
    <row r="47" spans="2:11" s="416" customFormat="1" ht="14.25">
      <c r="B47" s="428"/>
      <c r="K47" s="418"/>
    </row>
    <row r="48" spans="2:11" s="416" customFormat="1" ht="14.25">
      <c r="B48" s="428"/>
      <c r="K48" s="418"/>
    </row>
    <row r="49" spans="2:11" s="416" customFormat="1" ht="14.25">
      <c r="B49" s="428"/>
      <c r="K49" s="418"/>
    </row>
    <row r="50" spans="2:11" s="416" customFormat="1" ht="14.25">
      <c r="B50" s="428"/>
      <c r="K50" s="418"/>
    </row>
    <row r="51" spans="2:11" s="416" customFormat="1" ht="14.25">
      <c r="B51" s="428"/>
      <c r="K51" s="418"/>
    </row>
    <row r="52" spans="2:11" s="416" customFormat="1" ht="14.25">
      <c r="B52" s="428"/>
      <c r="K52" s="418"/>
    </row>
    <row r="53" spans="2:11" s="416" customFormat="1" ht="14.25">
      <c r="B53" s="428"/>
      <c r="K53" s="418"/>
    </row>
    <row r="54" spans="2:11" s="416" customFormat="1" ht="14.25">
      <c r="B54" s="428"/>
      <c r="K54" s="418"/>
    </row>
    <row r="55" spans="2:11" s="416" customFormat="1" ht="14.25">
      <c r="B55" s="428"/>
      <c r="K55" s="418"/>
    </row>
    <row r="56" spans="2:11" s="416" customFormat="1" ht="14.25">
      <c r="B56" s="428"/>
      <c r="K56" s="418"/>
    </row>
    <row r="57" spans="2:11" s="416" customFormat="1" ht="14.25">
      <c r="B57" s="428"/>
      <c r="K57" s="418"/>
    </row>
    <row r="58" spans="2:11" s="416" customFormat="1" ht="14.25">
      <c r="B58" s="428"/>
      <c r="K58" s="418"/>
    </row>
    <row r="59" spans="2:11" s="416" customFormat="1" ht="14.25">
      <c r="B59" s="428"/>
      <c r="K59" s="418"/>
    </row>
  </sheetData>
  <sheetProtection/>
  <mergeCells count="6">
    <mergeCell ref="B38:J38"/>
    <mergeCell ref="B39:J39"/>
    <mergeCell ref="B5:J5"/>
    <mergeCell ref="B6:J6"/>
    <mergeCell ref="B36:J36"/>
    <mergeCell ref="B37:J37"/>
  </mergeCells>
  <hyperlinks>
    <hyperlink ref="B5" location="'1.Highlights'!A1" display="Performance highlights"/>
    <hyperlink ref="K5" location="'1.Highlights'!A1" display="'1.Highlights'!A1"/>
    <hyperlink ref="B6:J6" location="'2.PerShare'!A1" display="Ordinary share data"/>
    <hyperlink ref="K6" location="'2.PerShare'!A1" display="'2.PerShare'!A1"/>
    <hyperlink ref="C9" location="'3.NetInterest'!A1" display="Net interest income, average balances and rates"/>
    <hyperlink ref="C10" location="'4.NonInterest'!A1" display="Non-interest income"/>
    <hyperlink ref="C11" location="'5.Expenses'!A1" display="Expenses"/>
    <hyperlink ref="C12" location="'6.Allowances'!A1" display="Allowances for credit and other losses"/>
    <hyperlink ref="C13" location="'7.Loans'!A1" display="Customer Loans"/>
    <hyperlink ref="C14" location="'8.AFS'!A1" display="Funding Sources"/>
    <hyperlink ref="C15" location="'9.Deposits'!A1" display="Customer Deposits"/>
    <hyperlink ref="C17" location="'11.NPL,Coverage ratios'!Print_Area" display="Non-performing loan and coverage ratios"/>
    <hyperlink ref="C20" location="'14.Capital'!A1" display="Capital adequacy"/>
    <hyperlink ref="K9" location="'3.NetInterest'!A1" display="'3.NetInterest'!A1"/>
    <hyperlink ref="K10" location="'4.NonInterest'!A1" display="'4.NonInterest'!A1"/>
    <hyperlink ref="K11" location="'5.Expenses'!A1" display="'5.Expenses'!A1"/>
    <hyperlink ref="K12" location="'6.Allowances'!A1" display="'6.Allowances'!A1"/>
    <hyperlink ref="K13" location="'7.Loans'!A1" display="'7.Loans'!A1"/>
    <hyperlink ref="K14" location="'8.AFS'!A1" display="'8.AFS'!A1"/>
    <hyperlink ref="K15" location="'9.Deposits'!A1" display="'9.Deposits'!A1"/>
    <hyperlink ref="K17" location="'10.NPL,Coverage ratios'!A1" display="'10.NPL,Coverage ratios'!A1"/>
    <hyperlink ref="K20" location="'13.Capital'!A1" display="'13.Capital'!A1"/>
    <hyperlink ref="C23" location="'15.Mix'!Print_Area" display="Business and geographical mix"/>
    <hyperlink ref="K23" location="'14.Mix'!A1" display="'14.Mix'!A1"/>
    <hyperlink ref="C18" location="'12.NPA'!Print_Area" display="Non-performing assets"/>
    <hyperlink ref="K18" location="'11.NPA'!A1" display="'11.NPA'!A1"/>
    <hyperlink ref="C19" location="'13.CumulativeAllowances'!Print_Area" display="Cumulative loss allowances"/>
    <hyperlink ref="K19" location="'12.CumulativeAllowances'!A1" display="'12.CumulativeAllowances'!A1"/>
    <hyperlink ref="C25" location="'16.Consumer'!Print_Area" display="Consumer Banking/ Wealth Management"/>
    <hyperlink ref="K25" location="'15.Consumer'!A1" display="'15.Consumer'!A1"/>
    <hyperlink ref="C26" location="'17.Institutional'!Print_Area" display="Institutional Banking"/>
    <hyperlink ref="K26" location="'16.Institutional'!A1" display="'16.Institutional'!A1"/>
    <hyperlink ref="C27" location="'18.Treasury'!Print_Area" display="Treasury"/>
    <hyperlink ref="K27" location="'17.Treasury'!A1" display="'17.Treasury'!A1"/>
    <hyperlink ref="C28" location="'19.Others'!Print_Area" display="Others"/>
    <hyperlink ref="K28" location="'18.Others'!A1" display="'18.Others'!A1"/>
    <hyperlink ref="C30" location="'20.S''pore'!Print_Area" display="Singapore"/>
    <hyperlink ref="C31" location="'21.HK'!Print_Area" display="Hong Kong"/>
    <hyperlink ref="C32" location="'22.GreaterChina'!Print_Area" display="Rest of Greater China"/>
    <hyperlink ref="C33" location="'23.SSEA'!Print_Area" display="South and South-East Asia"/>
    <hyperlink ref="C34" location="'24.ROW'!Print_Area" display="Rest of World"/>
    <hyperlink ref="K30" location="'19.S''pore'!A1" display="'19.S''pore'!A1"/>
    <hyperlink ref="K31" location="'20.HK'!A1" display="'20.HK'!A1"/>
    <hyperlink ref="K32" location="'21.GreaterChina'!A1" display="'21.GreaterChina'!A1"/>
    <hyperlink ref="K33" location="'22.SSEA'!A1" display="'22.SSEA'!A1"/>
    <hyperlink ref="K34" location="'23.ROW'!A1" display="'23.ROW'!A1"/>
    <hyperlink ref="B36" location="'25.P&amp;L'!A1" display="Unaudited consolidated income statement"/>
    <hyperlink ref="B37" location="'25.BalSheet (new)'!Print_Area" display="Consolidated balance sheet (new presentation)"/>
    <hyperlink ref="B38" location="'27.CashFlow'!A1" display="Unaudited consolidated cash flow statement"/>
    <hyperlink ref="K36" location="'24.P&amp;L'!A1" display="'24.P&amp;L'!A1"/>
    <hyperlink ref="K37" location="'25.BalSheet (new)'!Print_Area" display="'25.BalSheet (new)'!Print_Area"/>
    <hyperlink ref="K38" location="'26.CashFlow'!A1" display="'26.CashFlow'!A1"/>
    <hyperlink ref="K39" location="'27.Legend'!A1" display="'27.Legend'!A1"/>
    <hyperlink ref="B36:J36" location="'25.P&amp;L'!Print_Area" display="Consolidated income statement"/>
    <hyperlink ref="B37:J37" location="'26.BalSheet'!Print_Area" display="Consolidated balance sheets"/>
    <hyperlink ref="B38:J38" location="'27.CashFlow'!Print_Area" display="Consolidated cash flow statement"/>
    <hyperlink ref="C16" location="'10. Debts issued'!A1" display="Debts issued"/>
    <hyperlink ref="B39:J39" location="'28.Legend'!A1" display="Legend of terms used"/>
  </hyperlinks>
  <printOptions/>
  <pageMargins left="0.75" right="0.75" top="0.67" bottom="1"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abColor rgb="FFFFCC99"/>
    <pageSetUpPr fitToPage="1"/>
  </sheetPr>
  <dimension ref="A1:M36"/>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I6" sqref="I6"/>
    </sheetView>
  </sheetViews>
  <sheetFormatPr defaultColWidth="9.140625" defaultRowHeight="12.75"/>
  <cols>
    <col min="1" max="1" width="2.140625" style="12" customWidth="1"/>
    <col min="2" max="2" width="2.28125" style="12" customWidth="1"/>
    <col min="3" max="3" width="38.140625" style="5" customWidth="1"/>
    <col min="4" max="7" width="11.28125" style="40" customWidth="1"/>
    <col min="8" max="8" width="10.28125" style="60" customWidth="1"/>
    <col min="9" max="9" width="9.140625" style="695" bestFit="1" customWidth="1"/>
    <col min="10" max="10" width="8.28125" style="695" customWidth="1"/>
    <col min="11" max="11" width="8.28125" style="40" customWidth="1"/>
    <col min="12" max="16384" width="9.140625" style="12" customWidth="1"/>
  </cols>
  <sheetData>
    <row r="1" spans="1:11" s="24" customFormat="1" ht="20.25">
      <c r="A1" s="23" t="s">
        <v>17</v>
      </c>
      <c r="D1" s="61"/>
      <c r="E1" s="61"/>
      <c r="F1" s="61"/>
      <c r="G1" s="61"/>
      <c r="H1" s="61"/>
      <c r="I1" s="694"/>
      <c r="J1" s="694"/>
      <c r="K1" s="61"/>
    </row>
    <row r="2" spans="1:11" s="26" customFormat="1" ht="45">
      <c r="A2" s="980" t="s">
        <v>52</v>
      </c>
      <c r="B2" s="980"/>
      <c r="C2" s="980"/>
      <c r="D2" s="368">
        <v>43070</v>
      </c>
      <c r="E2" s="368">
        <v>43160</v>
      </c>
      <c r="F2" s="368">
        <v>43252</v>
      </c>
      <c r="G2" s="368">
        <v>43344</v>
      </c>
      <c r="H2" s="369">
        <v>43435</v>
      </c>
      <c r="I2" s="368" t="s">
        <v>446</v>
      </c>
      <c r="J2" s="368" t="s">
        <v>447</v>
      </c>
      <c r="K2" s="368"/>
    </row>
    <row r="3" spans="1:11" s="14" customFormat="1" ht="6" customHeight="1">
      <c r="A3" s="4"/>
      <c r="D3" s="155"/>
      <c r="E3" s="155"/>
      <c r="F3" s="155"/>
      <c r="G3" s="155"/>
      <c r="H3" s="62"/>
      <c r="I3" s="51"/>
      <c r="J3" s="51"/>
      <c r="K3" s="7"/>
    </row>
    <row r="4" spans="1:11" s="14" customFormat="1" ht="14.25" customHeight="1">
      <c r="A4" s="22" t="s">
        <v>359</v>
      </c>
      <c r="D4" s="7"/>
      <c r="E4" s="7"/>
      <c r="F4" s="7"/>
      <c r="G4" s="7"/>
      <c r="H4" s="62"/>
      <c r="I4" s="51"/>
      <c r="J4" s="51"/>
      <c r="K4" s="7"/>
    </row>
    <row r="5" spans="1:11" s="8" customFormat="1" ht="15">
      <c r="A5" s="15" t="s">
        <v>17</v>
      </c>
      <c r="D5" s="7">
        <v>373634</v>
      </c>
      <c r="E5" s="7">
        <v>375826</v>
      </c>
      <c r="F5" s="7">
        <v>387560</v>
      </c>
      <c r="G5" s="7">
        <v>388295</v>
      </c>
      <c r="H5" s="62">
        <v>393785</v>
      </c>
      <c r="I5" s="51">
        <v>1.4138734724886914</v>
      </c>
      <c r="J5" s="51">
        <v>5.393245796688739</v>
      </c>
      <c r="K5" s="7"/>
    </row>
    <row r="6" spans="2:13" s="8" customFormat="1" ht="15">
      <c r="B6" s="15" t="s">
        <v>65</v>
      </c>
      <c r="D6" s="7">
        <v>156893</v>
      </c>
      <c r="E6" s="7">
        <v>160140</v>
      </c>
      <c r="F6" s="7">
        <v>155266</v>
      </c>
      <c r="G6" s="7">
        <v>156764</v>
      </c>
      <c r="H6" s="956">
        <v>158778</v>
      </c>
      <c r="I6" s="51">
        <v>1.2847337398892655</v>
      </c>
      <c r="J6" s="51">
        <v>1.2014557692185068</v>
      </c>
      <c r="K6" s="7"/>
      <c r="M6" s="190"/>
    </row>
    <row r="7" spans="2:11" ht="14.25">
      <c r="B7" s="19"/>
      <c r="C7" s="12" t="s">
        <v>71</v>
      </c>
      <c r="D7" s="59">
        <v>15153</v>
      </c>
      <c r="E7" s="59">
        <v>13368</v>
      </c>
      <c r="F7" s="59">
        <v>12223</v>
      </c>
      <c r="G7" s="59">
        <v>15125</v>
      </c>
      <c r="H7" s="882">
        <v>17031</v>
      </c>
      <c r="I7" s="70">
        <v>12.601652892561987</v>
      </c>
      <c r="J7" s="70">
        <v>12.393585428627985</v>
      </c>
      <c r="K7" s="59"/>
    </row>
    <row r="8" spans="2:11" ht="14.25">
      <c r="B8" s="19"/>
      <c r="C8" s="12" t="s">
        <v>72</v>
      </c>
      <c r="D8" s="59">
        <v>114865</v>
      </c>
      <c r="E8" s="59">
        <v>117922</v>
      </c>
      <c r="F8" s="59">
        <v>116901</v>
      </c>
      <c r="G8" s="59">
        <v>116806</v>
      </c>
      <c r="H8" s="882">
        <v>114952</v>
      </c>
      <c r="I8" s="70">
        <v>-1.5872472304504948</v>
      </c>
      <c r="J8" s="70">
        <v>0.07574108736343454</v>
      </c>
      <c r="K8" s="59"/>
    </row>
    <row r="9" spans="2:11" ht="14.25">
      <c r="B9" s="19"/>
      <c r="C9" s="12" t="s">
        <v>73</v>
      </c>
      <c r="D9" s="59">
        <v>26710</v>
      </c>
      <c r="E9" s="59">
        <v>28720</v>
      </c>
      <c r="F9" s="59">
        <v>26042</v>
      </c>
      <c r="G9" s="59">
        <v>24664</v>
      </c>
      <c r="H9" s="882">
        <v>26686</v>
      </c>
      <c r="I9" s="70">
        <v>8.198183587414864</v>
      </c>
      <c r="J9" s="70">
        <v>-0.08985398727068272</v>
      </c>
      <c r="K9" s="59"/>
    </row>
    <row r="10" spans="3:11" ht="14.25">
      <c r="C10" s="17" t="s">
        <v>23</v>
      </c>
      <c r="D10" s="59">
        <v>165</v>
      </c>
      <c r="E10" s="59">
        <v>130</v>
      </c>
      <c r="F10" s="59">
        <v>100</v>
      </c>
      <c r="G10" s="59">
        <v>169</v>
      </c>
      <c r="H10" s="957">
        <v>109</v>
      </c>
      <c r="I10" s="70">
        <v>-35.502958579881664</v>
      </c>
      <c r="J10" s="70">
        <v>-33.93939393939394</v>
      </c>
      <c r="K10" s="59"/>
    </row>
    <row r="11" spans="2:11" s="14" customFormat="1" ht="14.25" customHeight="1">
      <c r="B11" s="14" t="s">
        <v>67</v>
      </c>
      <c r="D11" s="7">
        <v>128586</v>
      </c>
      <c r="E11" s="7">
        <v>126360</v>
      </c>
      <c r="F11" s="7">
        <v>135077</v>
      </c>
      <c r="G11" s="7">
        <v>133402</v>
      </c>
      <c r="H11" s="956">
        <v>138153</v>
      </c>
      <c r="I11" s="51">
        <v>3.561415870826523</v>
      </c>
      <c r="J11" s="51">
        <v>7.440156782231355</v>
      </c>
      <c r="K11" s="7"/>
    </row>
    <row r="12" spans="2:11" ht="14.25">
      <c r="B12" s="19"/>
      <c r="C12" s="12" t="s">
        <v>71</v>
      </c>
      <c r="D12" s="59">
        <v>72327</v>
      </c>
      <c r="E12" s="59">
        <v>73065</v>
      </c>
      <c r="F12" s="59">
        <v>83747</v>
      </c>
      <c r="G12" s="59">
        <v>81515</v>
      </c>
      <c r="H12" s="882">
        <v>84915</v>
      </c>
      <c r="I12" s="70">
        <v>4.171011470281538</v>
      </c>
      <c r="J12" s="70">
        <v>17.40428885478451</v>
      </c>
      <c r="K12" s="59"/>
    </row>
    <row r="13" spans="2:11" ht="14.25">
      <c r="B13" s="19"/>
      <c r="C13" s="12" t="s">
        <v>72</v>
      </c>
      <c r="D13" s="59">
        <v>20671</v>
      </c>
      <c r="E13" s="59">
        <v>21176</v>
      </c>
      <c r="F13" s="59">
        <v>19643</v>
      </c>
      <c r="G13" s="59">
        <v>20656</v>
      </c>
      <c r="H13" s="882">
        <v>21280</v>
      </c>
      <c r="I13" s="70">
        <v>3.0209140201394202</v>
      </c>
      <c r="J13" s="70">
        <v>2.946156451066706</v>
      </c>
      <c r="K13" s="59"/>
    </row>
    <row r="14" spans="2:11" ht="14.25">
      <c r="B14" s="19"/>
      <c r="C14" s="12" t="s">
        <v>73</v>
      </c>
      <c r="D14" s="59">
        <v>34072</v>
      </c>
      <c r="E14" s="59">
        <v>30634</v>
      </c>
      <c r="F14" s="59">
        <v>29946</v>
      </c>
      <c r="G14" s="59">
        <v>29427</v>
      </c>
      <c r="H14" s="882">
        <v>30006</v>
      </c>
      <c r="I14" s="70">
        <v>1.9675807931491596</v>
      </c>
      <c r="J14" s="70">
        <v>-11.933552477107302</v>
      </c>
      <c r="K14" s="59"/>
    </row>
    <row r="15" spans="3:11" ht="14.25">
      <c r="C15" s="17" t="s">
        <v>23</v>
      </c>
      <c r="D15" s="59">
        <v>1516</v>
      </c>
      <c r="E15" s="59">
        <v>1485</v>
      </c>
      <c r="F15" s="59">
        <v>1741</v>
      </c>
      <c r="G15" s="59">
        <v>1804</v>
      </c>
      <c r="H15" s="882">
        <v>1952</v>
      </c>
      <c r="I15" s="70">
        <v>8.203991130820398</v>
      </c>
      <c r="J15" s="70">
        <v>28.759894459102895</v>
      </c>
      <c r="K15" s="59"/>
    </row>
    <row r="16" spans="2:11" s="8" customFormat="1" ht="15">
      <c r="B16" s="8" t="s">
        <v>66</v>
      </c>
      <c r="D16" s="7">
        <v>35208</v>
      </c>
      <c r="E16" s="7">
        <v>33689</v>
      </c>
      <c r="F16" s="7">
        <v>38705</v>
      </c>
      <c r="G16" s="7">
        <v>38306</v>
      </c>
      <c r="H16" s="956">
        <v>37054</v>
      </c>
      <c r="I16" s="51">
        <v>-3.2684174802902977</v>
      </c>
      <c r="J16" s="51">
        <v>5.243126562144962</v>
      </c>
      <c r="K16" s="7"/>
    </row>
    <row r="17" spans="2:11" ht="14.25">
      <c r="B17" s="19"/>
      <c r="C17" s="12" t="s">
        <v>71</v>
      </c>
      <c r="D17" s="59">
        <v>14870</v>
      </c>
      <c r="E17" s="59">
        <v>13757</v>
      </c>
      <c r="F17" s="59">
        <v>16888</v>
      </c>
      <c r="G17" s="59">
        <v>16344</v>
      </c>
      <c r="H17" s="882">
        <v>18163</v>
      </c>
      <c r="I17" s="70">
        <v>11.12946647087616</v>
      </c>
      <c r="J17" s="70">
        <v>22.145258910558162</v>
      </c>
      <c r="K17" s="59"/>
    </row>
    <row r="18" spans="2:11" ht="14.25">
      <c r="B18" s="19"/>
      <c r="C18" s="12" t="s">
        <v>72</v>
      </c>
      <c r="D18" s="59">
        <v>9505</v>
      </c>
      <c r="E18" s="59">
        <v>9041</v>
      </c>
      <c r="F18" s="59">
        <v>9363</v>
      </c>
      <c r="G18" s="59">
        <v>9480</v>
      </c>
      <c r="H18" s="882">
        <v>8368</v>
      </c>
      <c r="I18" s="70">
        <v>-11.729957805907176</v>
      </c>
      <c r="J18" s="70">
        <v>-11.962125197264594</v>
      </c>
      <c r="K18" s="59"/>
    </row>
    <row r="19" spans="2:11" ht="14.25">
      <c r="B19" s="19"/>
      <c r="C19" s="12" t="s">
        <v>73</v>
      </c>
      <c r="D19" s="59">
        <v>10272</v>
      </c>
      <c r="E19" s="59">
        <v>10646</v>
      </c>
      <c r="F19" s="59">
        <v>12398</v>
      </c>
      <c r="G19" s="59">
        <v>12100</v>
      </c>
      <c r="H19" s="882">
        <v>10345</v>
      </c>
      <c r="I19" s="70">
        <v>-14.504132231404954</v>
      </c>
      <c r="J19" s="70">
        <v>0.7106697819314611</v>
      </c>
      <c r="K19" s="59"/>
    </row>
    <row r="20" spans="3:11" ht="14.25">
      <c r="C20" s="17" t="s">
        <v>23</v>
      </c>
      <c r="D20" s="59">
        <v>561</v>
      </c>
      <c r="E20" s="59">
        <v>245</v>
      </c>
      <c r="F20" s="59">
        <v>56</v>
      </c>
      <c r="G20" s="59">
        <v>382</v>
      </c>
      <c r="H20" s="957">
        <v>178</v>
      </c>
      <c r="I20" s="70">
        <v>-53.403141361256544</v>
      </c>
      <c r="J20" s="70">
        <v>-68.27094474153299</v>
      </c>
      <c r="K20" s="59"/>
    </row>
    <row r="21" spans="2:11" s="8" customFormat="1" ht="15">
      <c r="B21" s="8" t="s">
        <v>242</v>
      </c>
      <c r="D21" s="7">
        <v>11402</v>
      </c>
      <c r="E21" s="7">
        <v>11637</v>
      </c>
      <c r="F21" s="7">
        <v>12107</v>
      </c>
      <c r="G21" s="7">
        <v>11887</v>
      </c>
      <c r="H21" s="956">
        <v>13073</v>
      </c>
      <c r="I21" s="51">
        <v>9.977286110877426</v>
      </c>
      <c r="J21" s="51">
        <v>14.65532362743378</v>
      </c>
      <c r="K21" s="7"/>
    </row>
    <row r="22" spans="2:11" ht="14.25">
      <c r="B22" s="19"/>
      <c r="C22" s="12" t="s">
        <v>71</v>
      </c>
      <c r="D22" s="59">
        <v>7029</v>
      </c>
      <c r="E22" s="59">
        <v>7717</v>
      </c>
      <c r="F22" s="59">
        <v>7287</v>
      </c>
      <c r="G22" s="59">
        <v>7675</v>
      </c>
      <c r="H22" s="882">
        <v>7539</v>
      </c>
      <c r="I22" s="70">
        <v>-1.7719869706840363</v>
      </c>
      <c r="J22" s="70">
        <v>7.255655142979078</v>
      </c>
      <c r="K22" s="59"/>
    </row>
    <row r="23" spans="2:11" ht="14.25">
      <c r="B23" s="19"/>
      <c r="C23" s="12" t="s">
        <v>72</v>
      </c>
      <c r="D23" s="59">
        <v>1056</v>
      </c>
      <c r="E23" s="59">
        <v>1006</v>
      </c>
      <c r="F23" s="59">
        <v>910</v>
      </c>
      <c r="G23" s="59">
        <v>955</v>
      </c>
      <c r="H23" s="882">
        <v>1134</v>
      </c>
      <c r="I23" s="70">
        <v>18.74345549738219</v>
      </c>
      <c r="J23" s="70">
        <v>7.3863636363636465</v>
      </c>
      <c r="K23" s="59"/>
    </row>
    <row r="24" spans="2:11" ht="14.25">
      <c r="B24" s="19"/>
      <c r="C24" s="12" t="s">
        <v>73</v>
      </c>
      <c r="D24" s="59">
        <v>2699</v>
      </c>
      <c r="E24" s="59">
        <v>2087</v>
      </c>
      <c r="F24" s="59">
        <v>2925</v>
      </c>
      <c r="G24" s="59">
        <v>2345</v>
      </c>
      <c r="H24" s="882">
        <v>3458</v>
      </c>
      <c r="I24" s="70">
        <v>47.46268656716417</v>
      </c>
      <c r="J24" s="70">
        <v>28.121526491293068</v>
      </c>
      <c r="K24" s="59"/>
    </row>
    <row r="25" spans="3:11" ht="14.25">
      <c r="C25" s="17" t="s">
        <v>23</v>
      </c>
      <c r="D25" s="59">
        <v>618</v>
      </c>
      <c r="E25" s="59">
        <v>827</v>
      </c>
      <c r="F25" s="59">
        <v>985</v>
      </c>
      <c r="G25" s="59">
        <v>912</v>
      </c>
      <c r="H25" s="957">
        <v>942</v>
      </c>
      <c r="I25" s="70">
        <v>3.289473684210531</v>
      </c>
      <c r="J25" s="70">
        <v>52.42718446601942</v>
      </c>
      <c r="K25" s="59"/>
    </row>
    <row r="26" spans="2:11" s="8" customFormat="1" ht="15">
      <c r="B26" s="8" t="s">
        <v>23</v>
      </c>
      <c r="D26" s="7">
        <v>41545</v>
      </c>
      <c r="E26" s="7">
        <v>44000</v>
      </c>
      <c r="F26" s="7">
        <v>46405</v>
      </c>
      <c r="G26" s="7">
        <v>47936</v>
      </c>
      <c r="H26" s="956">
        <v>46727</v>
      </c>
      <c r="I26" s="51">
        <v>-2.5221128170894502</v>
      </c>
      <c r="J26" s="51">
        <v>12.473221807678424</v>
      </c>
      <c r="K26" s="7"/>
    </row>
    <row r="27" spans="2:11" ht="14.25">
      <c r="B27" s="19"/>
      <c r="C27" s="12" t="s">
        <v>71</v>
      </c>
      <c r="D27" s="59">
        <v>28317</v>
      </c>
      <c r="E27" s="59">
        <v>30013</v>
      </c>
      <c r="F27" s="59">
        <v>32503</v>
      </c>
      <c r="G27" s="59">
        <v>33849</v>
      </c>
      <c r="H27" s="882">
        <v>31401</v>
      </c>
      <c r="I27" s="70">
        <v>-7.232119117256053</v>
      </c>
      <c r="J27" s="70">
        <v>10.890984214429489</v>
      </c>
      <c r="K27" s="59"/>
    </row>
    <row r="28" spans="2:11" ht="14.25">
      <c r="B28" s="19"/>
      <c r="C28" s="12" t="s">
        <v>72</v>
      </c>
      <c r="D28" s="59">
        <v>6640</v>
      </c>
      <c r="E28" s="59">
        <v>7066</v>
      </c>
      <c r="F28" s="59">
        <v>7275</v>
      </c>
      <c r="G28" s="59">
        <v>7441</v>
      </c>
      <c r="H28" s="882">
        <v>7709</v>
      </c>
      <c r="I28" s="70">
        <v>3.6016664426824274</v>
      </c>
      <c r="J28" s="70">
        <v>16.099397590361452</v>
      </c>
      <c r="K28" s="59"/>
    </row>
    <row r="29" spans="2:11" ht="14.25">
      <c r="B29" s="19"/>
      <c r="C29" s="12" t="s">
        <v>73</v>
      </c>
      <c r="D29" s="59">
        <v>6390</v>
      </c>
      <c r="E29" s="59">
        <v>6701</v>
      </c>
      <c r="F29" s="59">
        <v>6306</v>
      </c>
      <c r="G29" s="59">
        <v>6342</v>
      </c>
      <c r="H29" s="882">
        <v>6645</v>
      </c>
      <c r="I29" s="70">
        <v>4.777672658467358</v>
      </c>
      <c r="J29" s="70">
        <v>3.9906103286384997</v>
      </c>
      <c r="K29" s="59"/>
    </row>
    <row r="30" spans="3:11" ht="14.25">
      <c r="C30" s="17" t="s">
        <v>23</v>
      </c>
      <c r="D30" s="59">
        <v>198</v>
      </c>
      <c r="E30" s="59">
        <v>220</v>
      </c>
      <c r="F30" s="59">
        <v>321</v>
      </c>
      <c r="G30" s="59">
        <v>304</v>
      </c>
      <c r="H30" s="882">
        <v>972</v>
      </c>
      <c r="I30" s="70" t="s">
        <v>461</v>
      </c>
      <c r="J30" s="70" t="s">
        <v>461</v>
      </c>
      <c r="K30" s="59"/>
    </row>
    <row r="31" spans="3:11" ht="14.25">
      <c r="C31" s="12"/>
      <c r="D31" s="59"/>
      <c r="E31" s="59"/>
      <c r="F31" s="59"/>
      <c r="G31" s="59"/>
      <c r="H31" s="206"/>
      <c r="I31" s="385"/>
      <c r="J31" s="385"/>
      <c r="K31" s="59"/>
    </row>
    <row r="32" spans="4:8" ht="14.25">
      <c r="D32" s="156"/>
      <c r="E32" s="156"/>
      <c r="F32" s="156"/>
      <c r="G32" s="156"/>
      <c r="H32" s="206"/>
    </row>
    <row r="33" spans="3:8" ht="14.25">
      <c r="C33" s="18"/>
      <c r="H33" s="206"/>
    </row>
    <row r="34" ht="14.25">
      <c r="H34" s="206"/>
    </row>
    <row r="35" ht="14.25">
      <c r="H35" s="206"/>
    </row>
    <row r="36" ht="14.25">
      <c r="H36" s="206"/>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90"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pageSetUpPr fitToPage="1"/>
  </sheetPr>
  <dimension ref="A1:N147"/>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5" sqref="D5"/>
    </sheetView>
  </sheetViews>
  <sheetFormatPr defaultColWidth="9.140625" defaultRowHeight="12.75"/>
  <cols>
    <col min="1" max="1" width="2.140625" style="12" customWidth="1"/>
    <col min="2" max="2" width="3.140625" style="12" customWidth="1"/>
    <col min="3" max="3" width="57.28125" style="5" customWidth="1"/>
    <col min="4" max="7" width="10.57421875" style="40" customWidth="1"/>
    <col min="8" max="8" width="9.8515625" style="57" customWidth="1"/>
    <col min="9" max="9" width="9.57421875" style="40" customWidth="1"/>
    <col min="10" max="11" width="7.7109375" style="40" customWidth="1"/>
    <col min="12" max="16384" width="9.140625" style="12" customWidth="1"/>
  </cols>
  <sheetData>
    <row r="1" spans="1:11" s="24" customFormat="1" ht="20.25">
      <c r="A1" s="23" t="s">
        <v>227</v>
      </c>
      <c r="D1" s="61"/>
      <c r="E1" s="61"/>
      <c r="F1" s="61"/>
      <c r="G1" s="61"/>
      <c r="H1" s="61"/>
      <c r="I1" s="61"/>
      <c r="J1" s="61"/>
      <c r="K1" s="61"/>
    </row>
    <row r="2" spans="1:11" s="26" customFormat="1" ht="45">
      <c r="A2" s="980" t="s">
        <v>52</v>
      </c>
      <c r="B2" s="980"/>
      <c r="C2" s="980"/>
      <c r="D2" s="368">
        <v>43070</v>
      </c>
      <c r="E2" s="368">
        <v>43160</v>
      </c>
      <c r="F2" s="368">
        <v>43252</v>
      </c>
      <c r="G2" s="368">
        <v>43344</v>
      </c>
      <c r="H2" s="369">
        <v>43435</v>
      </c>
      <c r="I2" s="368" t="s">
        <v>446</v>
      </c>
      <c r="J2" s="368" t="s">
        <v>447</v>
      </c>
      <c r="K2" s="368"/>
    </row>
    <row r="3" spans="1:11" s="14" customFormat="1" ht="7.5" customHeight="1">
      <c r="A3" s="4"/>
      <c r="D3" s="7"/>
      <c r="E3" s="7"/>
      <c r="F3" s="7"/>
      <c r="G3" s="7"/>
      <c r="H3" s="62"/>
      <c r="I3" s="7"/>
      <c r="J3" s="7"/>
      <c r="K3" s="7"/>
    </row>
    <row r="4" spans="1:11" s="14" customFormat="1" ht="14.25" customHeight="1">
      <c r="A4" s="29" t="s">
        <v>360</v>
      </c>
      <c r="D4" s="269"/>
      <c r="E4" s="269"/>
      <c r="F4" s="269"/>
      <c r="G4" s="269"/>
      <c r="H4" s="205"/>
      <c r="I4" s="59"/>
      <c r="J4" s="7"/>
      <c r="K4" s="7"/>
    </row>
    <row r="5" spans="1:14" s="8" customFormat="1" ht="15">
      <c r="A5" s="15" t="s">
        <v>228</v>
      </c>
      <c r="D5" s="7">
        <v>41854</v>
      </c>
      <c r="E5" s="7">
        <v>44548</v>
      </c>
      <c r="F5" s="7">
        <v>43341</v>
      </c>
      <c r="G5" s="7">
        <v>44811</v>
      </c>
      <c r="H5" s="62">
        <v>49311</v>
      </c>
      <c r="I5" s="51">
        <v>10.042177144004816</v>
      </c>
      <c r="J5" s="51">
        <v>17.81669613418073</v>
      </c>
      <c r="K5" s="189"/>
      <c r="L5" s="283"/>
      <c r="M5" s="264"/>
      <c r="N5" s="264"/>
    </row>
    <row r="6" spans="2:14" ht="15">
      <c r="B6" s="15"/>
      <c r="C6" s="63" t="s">
        <v>213</v>
      </c>
      <c r="D6" s="59">
        <v>1138</v>
      </c>
      <c r="E6" s="59">
        <v>1379</v>
      </c>
      <c r="F6" s="59">
        <v>3641</v>
      </c>
      <c r="G6" s="59">
        <v>3619</v>
      </c>
      <c r="H6" s="60">
        <v>3599</v>
      </c>
      <c r="I6" s="70">
        <v>-0.552638850511189</v>
      </c>
      <c r="J6" s="70" t="s">
        <v>461</v>
      </c>
      <c r="K6" s="183"/>
      <c r="L6" s="283"/>
      <c r="M6" s="264"/>
      <c r="N6" s="264"/>
    </row>
    <row r="7" spans="2:14" ht="15">
      <c r="B7" s="15"/>
      <c r="C7" s="63" t="s">
        <v>232</v>
      </c>
      <c r="D7" s="59">
        <v>8197</v>
      </c>
      <c r="E7" s="59">
        <v>10555</v>
      </c>
      <c r="F7" s="59">
        <v>11017</v>
      </c>
      <c r="G7" s="59">
        <v>9947</v>
      </c>
      <c r="H7" s="60">
        <v>11577</v>
      </c>
      <c r="I7" s="70">
        <v>16.38685030662512</v>
      </c>
      <c r="J7" s="70">
        <v>41.2345980236672</v>
      </c>
      <c r="K7" s="183"/>
      <c r="L7" s="283"/>
      <c r="M7" s="264"/>
      <c r="N7" s="264"/>
    </row>
    <row r="8" spans="2:14" ht="15">
      <c r="B8" s="15"/>
      <c r="C8" s="63" t="s">
        <v>229</v>
      </c>
      <c r="D8" s="59">
        <v>17696</v>
      </c>
      <c r="E8" s="59">
        <v>17523</v>
      </c>
      <c r="F8" s="59">
        <v>12422</v>
      </c>
      <c r="G8" s="59">
        <v>15617</v>
      </c>
      <c r="H8" s="60">
        <v>16986</v>
      </c>
      <c r="I8" s="70">
        <v>8.766088237177438</v>
      </c>
      <c r="J8" s="70">
        <v>-4.012206148282093</v>
      </c>
      <c r="K8" s="183"/>
      <c r="L8" s="283"/>
      <c r="M8" s="264"/>
      <c r="N8" s="264"/>
    </row>
    <row r="9" spans="2:14" ht="15">
      <c r="B9" s="15"/>
      <c r="C9" s="63" t="s">
        <v>233</v>
      </c>
      <c r="D9" s="59">
        <v>3793</v>
      </c>
      <c r="E9" s="59">
        <v>3645</v>
      </c>
      <c r="F9" s="59">
        <v>3914</v>
      </c>
      <c r="G9" s="59">
        <v>3544</v>
      </c>
      <c r="H9" s="60">
        <v>4147</v>
      </c>
      <c r="I9" s="70">
        <v>17.01467268623025</v>
      </c>
      <c r="J9" s="70">
        <v>9.332981808594788</v>
      </c>
      <c r="K9" s="183"/>
      <c r="L9" s="283"/>
      <c r="M9" s="264"/>
      <c r="N9" s="264"/>
    </row>
    <row r="10" spans="3:14" ht="14.25">
      <c r="C10" s="63" t="s">
        <v>234</v>
      </c>
      <c r="D10" s="59">
        <v>6002</v>
      </c>
      <c r="E10" s="59">
        <v>6487</v>
      </c>
      <c r="F10" s="59">
        <v>7357</v>
      </c>
      <c r="G10" s="59">
        <v>8495</v>
      </c>
      <c r="H10" s="60">
        <v>7734</v>
      </c>
      <c r="I10" s="70">
        <v>-8.958210712183634</v>
      </c>
      <c r="J10" s="70">
        <v>28.857047650783073</v>
      </c>
      <c r="K10" s="183"/>
      <c r="L10" s="283"/>
      <c r="M10" s="264"/>
      <c r="N10" s="264"/>
    </row>
    <row r="11" spans="3:14" ht="14.25">
      <c r="C11" s="10" t="s">
        <v>260</v>
      </c>
      <c r="D11" s="70">
        <v>5028</v>
      </c>
      <c r="E11" s="70">
        <v>4959</v>
      </c>
      <c r="F11" s="70">
        <v>4990</v>
      </c>
      <c r="G11" s="70">
        <v>3589</v>
      </c>
      <c r="H11" s="60">
        <v>5268</v>
      </c>
      <c r="I11" s="70">
        <v>46.781833379771534</v>
      </c>
      <c r="J11" s="70">
        <v>4.7732696897374804</v>
      </c>
      <c r="K11" s="183"/>
      <c r="L11" s="283"/>
      <c r="M11" s="264"/>
      <c r="N11" s="264"/>
    </row>
    <row r="12" spans="3:11" ht="15">
      <c r="C12" s="10"/>
      <c r="D12" s="59"/>
      <c r="E12" s="59"/>
      <c r="F12" s="59"/>
      <c r="G12" s="59"/>
      <c r="H12" s="60"/>
      <c r="I12" s="70"/>
      <c r="J12" s="51"/>
      <c r="K12" s="189"/>
    </row>
    <row r="13" spans="1:14" s="14" customFormat="1" ht="14.25" customHeight="1">
      <c r="A13" s="14" t="s">
        <v>228</v>
      </c>
      <c r="D13" s="7">
        <v>41854</v>
      </c>
      <c r="E13" s="7">
        <v>44548</v>
      </c>
      <c r="F13" s="7">
        <v>43341</v>
      </c>
      <c r="G13" s="7">
        <v>44811</v>
      </c>
      <c r="H13" s="62">
        <v>49311</v>
      </c>
      <c r="I13" s="51">
        <v>10.042177144004816</v>
      </c>
      <c r="J13" s="51">
        <v>17.81669613418073</v>
      </c>
      <c r="K13" s="189"/>
      <c r="L13" s="283"/>
      <c r="M13" s="264"/>
      <c r="N13" s="264"/>
    </row>
    <row r="14" spans="2:14" ht="14.25">
      <c r="B14" s="10"/>
      <c r="C14" s="10" t="s">
        <v>230</v>
      </c>
      <c r="D14" s="59">
        <v>27851</v>
      </c>
      <c r="E14" s="59">
        <v>29718</v>
      </c>
      <c r="F14" s="59">
        <v>26218</v>
      </c>
      <c r="G14" s="59">
        <v>28299</v>
      </c>
      <c r="H14" s="60">
        <v>31870</v>
      </c>
      <c r="I14" s="70">
        <v>12.618820453019541</v>
      </c>
      <c r="J14" s="70">
        <v>14.430361566909621</v>
      </c>
      <c r="K14" s="183"/>
      <c r="L14" s="283"/>
      <c r="M14" s="264"/>
      <c r="N14" s="264"/>
    </row>
    <row r="15" spans="2:14" ht="14.25">
      <c r="B15" s="10"/>
      <c r="C15" s="10" t="s">
        <v>231</v>
      </c>
      <c r="D15" s="59">
        <v>14003</v>
      </c>
      <c r="E15" s="59">
        <v>14830</v>
      </c>
      <c r="F15" s="59">
        <v>17123</v>
      </c>
      <c r="G15" s="59">
        <v>16512</v>
      </c>
      <c r="H15" s="60">
        <v>17441</v>
      </c>
      <c r="I15" s="70">
        <v>5.626211240310086</v>
      </c>
      <c r="J15" s="70">
        <v>24.551881739627213</v>
      </c>
      <c r="K15" s="183"/>
      <c r="L15" s="283"/>
      <c r="M15" s="264"/>
      <c r="N15" s="264"/>
    </row>
    <row r="16" spans="4:11" ht="14.25">
      <c r="D16" s="59"/>
      <c r="E16" s="59"/>
      <c r="F16" s="59"/>
      <c r="G16" s="59"/>
      <c r="H16" s="60"/>
      <c r="I16" s="385"/>
      <c r="J16" s="386"/>
      <c r="K16" s="386"/>
    </row>
    <row r="17" spans="4:11" ht="14.25">
      <c r="D17" s="156"/>
      <c r="E17" s="156"/>
      <c r="F17" s="156"/>
      <c r="G17" s="156"/>
      <c r="H17" s="60"/>
      <c r="I17" s="59"/>
      <c r="J17" s="59"/>
      <c r="K17" s="59"/>
    </row>
    <row r="18" spans="4:11" ht="14.25">
      <c r="D18" s="156"/>
      <c r="E18" s="156"/>
      <c r="F18" s="156"/>
      <c r="G18" s="156"/>
      <c r="H18" s="60"/>
      <c r="I18" s="59"/>
      <c r="J18" s="59"/>
      <c r="K18" s="59"/>
    </row>
    <row r="19" spans="4:11" ht="14.25">
      <c r="D19" s="156"/>
      <c r="E19" s="156"/>
      <c r="F19" s="156"/>
      <c r="G19" s="156"/>
      <c r="H19" s="60"/>
      <c r="I19" s="59"/>
      <c r="J19" s="59"/>
      <c r="K19" s="59"/>
    </row>
    <row r="20" spans="4:11" ht="14.25">
      <c r="D20" s="156"/>
      <c r="E20" s="156"/>
      <c r="F20" s="156"/>
      <c r="G20" s="156"/>
      <c r="H20" s="60"/>
      <c r="I20" s="59"/>
      <c r="J20" s="59"/>
      <c r="K20" s="59"/>
    </row>
    <row r="21" spans="4:8" ht="14.25">
      <c r="D21" s="156"/>
      <c r="E21" s="156"/>
      <c r="F21" s="156"/>
      <c r="G21" s="156"/>
      <c r="H21" s="206"/>
    </row>
    <row r="22" spans="4:8" ht="14.25">
      <c r="D22" s="156"/>
      <c r="E22" s="156"/>
      <c r="F22" s="156"/>
      <c r="G22" s="156"/>
      <c r="H22" s="206"/>
    </row>
    <row r="23" spans="4:8" ht="14.25">
      <c r="D23" s="156"/>
      <c r="E23" s="156"/>
      <c r="F23" s="156"/>
      <c r="G23" s="156"/>
      <c r="H23" s="206"/>
    </row>
    <row r="24" ht="14.25">
      <c r="H24" s="206"/>
    </row>
    <row r="25" ht="14.25">
      <c r="H25" s="206"/>
    </row>
    <row r="26" ht="14.25">
      <c r="H26" s="206"/>
    </row>
    <row r="27" ht="14.25">
      <c r="H27" s="206"/>
    </row>
    <row r="28" ht="14.25">
      <c r="H28" s="206"/>
    </row>
    <row r="29" ht="14.25">
      <c r="H29" s="206"/>
    </row>
    <row r="30" ht="14.25">
      <c r="H30" s="206"/>
    </row>
    <row r="31" spans="1:8" s="40" customFormat="1" ht="14.25">
      <c r="A31" s="12"/>
      <c r="B31" s="12"/>
      <c r="C31" s="5"/>
      <c r="H31" s="206"/>
    </row>
    <row r="32" spans="1:8" s="40" customFormat="1" ht="14.25">
      <c r="A32" s="12"/>
      <c r="B32" s="12"/>
      <c r="C32" s="5"/>
      <c r="H32" s="206"/>
    </row>
    <row r="33" spans="1:8" s="40" customFormat="1" ht="14.25">
      <c r="A33" s="12"/>
      <c r="B33" s="12"/>
      <c r="C33" s="5"/>
      <c r="H33" s="206"/>
    </row>
    <row r="34" spans="1:8" s="40" customFormat="1" ht="14.25">
      <c r="A34" s="12"/>
      <c r="B34" s="12"/>
      <c r="C34" s="5"/>
      <c r="H34" s="206"/>
    </row>
    <row r="35" spans="1:8" s="40" customFormat="1" ht="14.25">
      <c r="A35" s="12"/>
      <c r="B35" s="12"/>
      <c r="C35" s="5"/>
      <c r="H35" s="206"/>
    </row>
    <row r="36" spans="1:8" s="40" customFormat="1" ht="14.25">
      <c r="A36" s="12"/>
      <c r="B36" s="12"/>
      <c r="C36" s="5"/>
      <c r="H36" s="206"/>
    </row>
    <row r="37" spans="1:8" s="40" customFormat="1" ht="14.25">
      <c r="A37" s="12"/>
      <c r="B37" s="12"/>
      <c r="C37" s="5"/>
      <c r="H37" s="206"/>
    </row>
    <row r="38" spans="1:8" s="40" customFormat="1" ht="14.25">
      <c r="A38" s="12"/>
      <c r="B38" s="12"/>
      <c r="C38" s="5"/>
      <c r="H38" s="206"/>
    </row>
    <row r="39" spans="1:8" s="40" customFormat="1" ht="14.25">
      <c r="A39" s="12"/>
      <c r="B39" s="12"/>
      <c r="C39" s="5"/>
      <c r="H39" s="206"/>
    </row>
    <row r="40" spans="1:8" s="40" customFormat="1" ht="14.25">
      <c r="A40" s="12"/>
      <c r="B40" s="12"/>
      <c r="C40" s="5"/>
      <c r="H40" s="182"/>
    </row>
    <row r="41" spans="1:8" s="40" customFormat="1" ht="14.25">
      <c r="A41" s="12"/>
      <c r="B41" s="12"/>
      <c r="C41" s="5"/>
      <c r="H41" s="182"/>
    </row>
    <row r="42" spans="1:8" s="40" customFormat="1" ht="14.25">
      <c r="A42" s="12"/>
      <c r="B42" s="12"/>
      <c r="C42" s="5"/>
      <c r="H42" s="182"/>
    </row>
    <row r="43" spans="1:8" s="40" customFormat="1" ht="14.25">
      <c r="A43" s="12"/>
      <c r="B43" s="12"/>
      <c r="C43" s="5"/>
      <c r="H43" s="182"/>
    </row>
    <row r="44" spans="1:8" s="40" customFormat="1" ht="14.25">
      <c r="A44" s="12"/>
      <c r="B44" s="12"/>
      <c r="C44" s="5"/>
      <c r="H44" s="182"/>
    </row>
    <row r="45" spans="1:8" s="40" customFormat="1" ht="14.25">
      <c r="A45" s="12"/>
      <c r="B45" s="12"/>
      <c r="C45" s="5"/>
      <c r="H45" s="182"/>
    </row>
    <row r="46" spans="1:8" s="40" customFormat="1" ht="14.25">
      <c r="A46" s="12"/>
      <c r="B46" s="12"/>
      <c r="C46" s="5"/>
      <c r="H46" s="182"/>
    </row>
    <row r="47" spans="1:8" s="40" customFormat="1" ht="14.25">
      <c r="A47" s="12"/>
      <c r="B47" s="12"/>
      <c r="C47" s="5"/>
      <c r="H47" s="182"/>
    </row>
    <row r="48" spans="1:8" s="40" customFormat="1" ht="14.25">
      <c r="A48" s="12"/>
      <c r="B48" s="12"/>
      <c r="C48" s="5"/>
      <c r="H48" s="182"/>
    </row>
    <row r="49" spans="1:8" s="40" customFormat="1" ht="14.25">
      <c r="A49" s="12"/>
      <c r="B49" s="12"/>
      <c r="C49" s="5"/>
      <c r="H49" s="182"/>
    </row>
    <row r="50" spans="1:8" s="40" customFormat="1" ht="14.25">
      <c r="A50" s="12"/>
      <c r="B50" s="12"/>
      <c r="C50" s="5"/>
      <c r="H50" s="182"/>
    </row>
    <row r="51" spans="1:8" s="40" customFormat="1" ht="14.25">
      <c r="A51" s="12"/>
      <c r="B51" s="12"/>
      <c r="C51" s="5"/>
      <c r="H51" s="182"/>
    </row>
    <row r="52" spans="1:8" s="40" customFormat="1" ht="14.25">
      <c r="A52" s="12"/>
      <c r="B52" s="12"/>
      <c r="C52" s="5"/>
      <c r="H52" s="182"/>
    </row>
    <row r="53" spans="1:8" s="40" customFormat="1" ht="14.25">
      <c r="A53" s="12"/>
      <c r="B53" s="12"/>
      <c r="C53" s="5"/>
      <c r="H53" s="182"/>
    </row>
    <row r="54" spans="1:8" s="40" customFormat="1" ht="14.25">
      <c r="A54" s="12"/>
      <c r="B54" s="12"/>
      <c r="C54" s="5"/>
      <c r="H54" s="182"/>
    </row>
    <row r="55" spans="1:8" s="40" customFormat="1" ht="14.25">
      <c r="A55" s="12"/>
      <c r="B55" s="12"/>
      <c r="C55" s="5"/>
      <c r="H55" s="182"/>
    </row>
    <row r="56" spans="1:8" s="40" customFormat="1" ht="14.25">
      <c r="A56" s="12"/>
      <c r="B56" s="12"/>
      <c r="C56" s="5"/>
      <c r="H56" s="182"/>
    </row>
    <row r="57" spans="1:8" s="40" customFormat="1" ht="14.25">
      <c r="A57" s="12"/>
      <c r="B57" s="12"/>
      <c r="C57" s="5"/>
      <c r="H57" s="182"/>
    </row>
    <row r="58" spans="1:8" s="40" customFormat="1" ht="14.25">
      <c r="A58" s="12"/>
      <c r="B58" s="12"/>
      <c r="C58" s="5"/>
      <c r="H58" s="182"/>
    </row>
    <row r="59" spans="1:8" s="40" customFormat="1" ht="14.25">
      <c r="A59" s="12"/>
      <c r="B59" s="12"/>
      <c r="C59" s="5"/>
      <c r="H59" s="182"/>
    </row>
    <row r="60" spans="1:8" s="40" customFormat="1" ht="14.25">
      <c r="A60" s="12"/>
      <c r="B60" s="12"/>
      <c r="C60" s="5"/>
      <c r="H60" s="182"/>
    </row>
    <row r="61" spans="1:8" s="40" customFormat="1" ht="14.25">
      <c r="A61" s="12"/>
      <c r="B61" s="12"/>
      <c r="C61" s="5"/>
      <c r="H61" s="182"/>
    </row>
    <row r="62" spans="1:8" s="40" customFormat="1" ht="14.25">
      <c r="A62" s="12"/>
      <c r="B62" s="12"/>
      <c r="C62" s="5"/>
      <c r="H62" s="182"/>
    </row>
    <row r="63" spans="1:8" s="40" customFormat="1" ht="14.25">
      <c r="A63" s="12"/>
      <c r="B63" s="12"/>
      <c r="C63" s="5"/>
      <c r="H63" s="182"/>
    </row>
    <row r="64" spans="1:8" s="40" customFormat="1" ht="14.25">
      <c r="A64" s="12"/>
      <c r="B64" s="12"/>
      <c r="C64" s="5"/>
      <c r="H64" s="182"/>
    </row>
    <row r="65" spans="1:8" s="40" customFormat="1" ht="14.25">
      <c r="A65" s="12"/>
      <c r="B65" s="12"/>
      <c r="C65" s="5"/>
      <c r="H65" s="182"/>
    </row>
    <row r="66" spans="1:8" s="40" customFormat="1" ht="14.25">
      <c r="A66" s="12"/>
      <c r="B66" s="12"/>
      <c r="C66" s="5"/>
      <c r="H66" s="182"/>
    </row>
    <row r="67" spans="1:8" s="40" customFormat="1" ht="14.25">
      <c r="A67" s="12"/>
      <c r="B67" s="12"/>
      <c r="C67" s="5"/>
      <c r="H67" s="182"/>
    </row>
    <row r="68" spans="1:8" s="40" customFormat="1" ht="14.25">
      <c r="A68" s="12"/>
      <c r="B68" s="12"/>
      <c r="C68" s="5"/>
      <c r="H68" s="182"/>
    </row>
    <row r="69" spans="1:8" s="40" customFormat="1" ht="14.25">
      <c r="A69" s="12"/>
      <c r="B69" s="12"/>
      <c r="C69" s="5"/>
      <c r="H69" s="182"/>
    </row>
    <row r="70" spans="1:8" s="40" customFormat="1" ht="14.25">
      <c r="A70" s="12"/>
      <c r="B70" s="12"/>
      <c r="C70" s="5"/>
      <c r="H70" s="182"/>
    </row>
    <row r="71" spans="1:8" s="40" customFormat="1" ht="14.25">
      <c r="A71" s="12"/>
      <c r="B71" s="12"/>
      <c r="C71" s="5"/>
      <c r="H71" s="182"/>
    </row>
    <row r="72" spans="1:8" s="40" customFormat="1" ht="14.25">
      <c r="A72" s="12"/>
      <c r="B72" s="12"/>
      <c r="C72" s="5"/>
      <c r="H72" s="182"/>
    </row>
    <row r="73" spans="1:8" s="40" customFormat="1" ht="14.25">
      <c r="A73" s="12"/>
      <c r="B73" s="12"/>
      <c r="C73" s="5"/>
      <c r="H73" s="182"/>
    </row>
    <row r="74" spans="1:8" s="40" customFormat="1" ht="14.25">
      <c r="A74" s="12"/>
      <c r="B74" s="12"/>
      <c r="C74" s="5"/>
      <c r="H74" s="182"/>
    </row>
    <row r="75" spans="1:8" s="40" customFormat="1" ht="14.25">
      <c r="A75" s="12"/>
      <c r="B75" s="12"/>
      <c r="C75" s="5"/>
      <c r="H75" s="182"/>
    </row>
    <row r="76" spans="1:8" s="40" customFormat="1" ht="14.25">
      <c r="A76" s="12"/>
      <c r="B76" s="12"/>
      <c r="C76" s="5"/>
      <c r="H76" s="182"/>
    </row>
    <row r="77" spans="1:8" s="40" customFormat="1" ht="14.25">
      <c r="A77" s="12"/>
      <c r="B77" s="12"/>
      <c r="C77" s="5"/>
      <c r="H77" s="182"/>
    </row>
    <row r="78" spans="1:8" s="40" customFormat="1" ht="14.25">
      <c r="A78" s="12"/>
      <c r="B78" s="12"/>
      <c r="C78" s="5"/>
      <c r="H78" s="182"/>
    </row>
    <row r="79" spans="1:8" s="40" customFormat="1" ht="14.25">
      <c r="A79" s="12"/>
      <c r="B79" s="12"/>
      <c r="C79" s="5"/>
      <c r="H79" s="182"/>
    </row>
    <row r="80" spans="1:8" s="40" customFormat="1" ht="14.25">
      <c r="A80" s="12"/>
      <c r="B80" s="12"/>
      <c r="C80" s="5"/>
      <c r="H80" s="182"/>
    </row>
    <row r="81" spans="1:8" s="40" customFormat="1" ht="14.25">
      <c r="A81" s="12"/>
      <c r="B81" s="12"/>
      <c r="C81" s="5"/>
      <c r="H81" s="182"/>
    </row>
    <row r="82" spans="1:8" s="40" customFormat="1" ht="14.25">
      <c r="A82" s="12"/>
      <c r="B82" s="12"/>
      <c r="C82" s="5"/>
      <c r="H82" s="182"/>
    </row>
    <row r="83" spans="1:8" s="40" customFormat="1" ht="14.25">
      <c r="A83" s="12"/>
      <c r="B83" s="12"/>
      <c r="C83" s="5"/>
      <c r="H83" s="182"/>
    </row>
    <row r="84" spans="1:8" s="40" customFormat="1" ht="14.25">
      <c r="A84" s="12"/>
      <c r="B84" s="12"/>
      <c r="C84" s="5"/>
      <c r="H84" s="182"/>
    </row>
    <row r="85" spans="1:8" s="40" customFormat="1" ht="14.25">
      <c r="A85" s="12"/>
      <c r="B85" s="12"/>
      <c r="C85" s="5"/>
      <c r="H85" s="182"/>
    </row>
    <row r="86" spans="1:8" s="40" customFormat="1" ht="14.25">
      <c r="A86" s="12"/>
      <c r="B86" s="12"/>
      <c r="C86" s="5"/>
      <c r="H86" s="182"/>
    </row>
    <row r="87" spans="1:8" s="40" customFormat="1" ht="14.25">
      <c r="A87" s="12"/>
      <c r="B87" s="12"/>
      <c r="C87" s="5"/>
      <c r="H87" s="182"/>
    </row>
    <row r="88" spans="1:8" s="40" customFormat="1" ht="14.25">
      <c r="A88" s="12"/>
      <c r="B88" s="12"/>
      <c r="C88" s="5"/>
      <c r="H88" s="182"/>
    </row>
    <row r="89" spans="1:8" s="40" customFormat="1" ht="14.25">
      <c r="A89" s="12"/>
      <c r="B89" s="12"/>
      <c r="C89" s="5"/>
      <c r="H89" s="182"/>
    </row>
    <row r="90" spans="1:8" s="40" customFormat="1" ht="14.25">
      <c r="A90" s="12"/>
      <c r="B90" s="12"/>
      <c r="C90" s="5"/>
      <c r="H90" s="182"/>
    </row>
    <row r="91" spans="1:8" s="40" customFormat="1" ht="14.25">
      <c r="A91" s="12"/>
      <c r="B91" s="12"/>
      <c r="C91" s="5"/>
      <c r="H91" s="182"/>
    </row>
    <row r="92" spans="1:8" s="40" customFormat="1" ht="14.25">
      <c r="A92" s="12"/>
      <c r="B92" s="12"/>
      <c r="C92" s="5"/>
      <c r="H92" s="182"/>
    </row>
    <row r="93" spans="1:8" s="40" customFormat="1" ht="14.25">
      <c r="A93" s="12"/>
      <c r="B93" s="12"/>
      <c r="C93" s="5"/>
      <c r="H93" s="182"/>
    </row>
    <row r="94" spans="1:8" s="40" customFormat="1" ht="14.25">
      <c r="A94" s="12"/>
      <c r="B94" s="12"/>
      <c r="C94" s="5"/>
      <c r="H94" s="182"/>
    </row>
    <row r="95" spans="1:8" s="40" customFormat="1" ht="14.25">
      <c r="A95" s="12"/>
      <c r="B95" s="12"/>
      <c r="C95" s="5"/>
      <c r="H95" s="182"/>
    </row>
    <row r="96" spans="1:8" s="40" customFormat="1" ht="14.25">
      <c r="A96" s="12"/>
      <c r="B96" s="12"/>
      <c r="C96" s="5"/>
      <c r="H96" s="182"/>
    </row>
    <row r="97" spans="1:8" s="40" customFormat="1" ht="14.25">
      <c r="A97" s="12"/>
      <c r="B97" s="12"/>
      <c r="C97" s="5"/>
      <c r="H97" s="182"/>
    </row>
    <row r="98" spans="1:8" s="40" customFormat="1" ht="14.25">
      <c r="A98" s="12"/>
      <c r="B98" s="12"/>
      <c r="C98" s="5"/>
      <c r="H98" s="182"/>
    </row>
    <row r="99" spans="1:8" s="40" customFormat="1" ht="14.25">
      <c r="A99" s="12"/>
      <c r="B99" s="12"/>
      <c r="C99" s="5"/>
      <c r="H99" s="182"/>
    </row>
    <row r="100" spans="1:8" s="40" customFormat="1" ht="14.25">
      <c r="A100" s="12"/>
      <c r="B100" s="12"/>
      <c r="C100" s="5"/>
      <c r="H100" s="182"/>
    </row>
    <row r="101" spans="1:8" s="40" customFormat="1" ht="14.25">
      <c r="A101" s="12"/>
      <c r="B101" s="12"/>
      <c r="C101" s="5"/>
      <c r="H101" s="182"/>
    </row>
    <row r="102" spans="1:8" s="40" customFormat="1" ht="14.25">
      <c r="A102" s="12"/>
      <c r="B102" s="12"/>
      <c r="C102" s="5"/>
      <c r="H102" s="182"/>
    </row>
    <row r="103" spans="1:8" s="40" customFormat="1" ht="14.25">
      <c r="A103" s="12"/>
      <c r="B103" s="12"/>
      <c r="C103" s="5"/>
      <c r="H103" s="182"/>
    </row>
    <row r="104" spans="1:8" s="40" customFormat="1" ht="14.25">
      <c r="A104" s="12"/>
      <c r="B104" s="12"/>
      <c r="C104" s="5"/>
      <c r="H104" s="182"/>
    </row>
    <row r="105" spans="1:8" s="40" customFormat="1" ht="14.25">
      <c r="A105" s="12"/>
      <c r="B105" s="12"/>
      <c r="C105" s="5"/>
      <c r="H105" s="182"/>
    </row>
    <row r="106" spans="1:8" s="40" customFormat="1" ht="14.25">
      <c r="A106" s="12"/>
      <c r="B106" s="12"/>
      <c r="C106" s="5"/>
      <c r="H106" s="182"/>
    </row>
    <row r="107" spans="1:8" s="40" customFormat="1" ht="14.25">
      <c r="A107" s="12"/>
      <c r="B107" s="12"/>
      <c r="C107" s="5"/>
      <c r="H107" s="182"/>
    </row>
    <row r="108" spans="1:8" s="40" customFormat="1" ht="14.25">
      <c r="A108" s="12"/>
      <c r="B108" s="12"/>
      <c r="C108" s="5"/>
      <c r="H108" s="182"/>
    </row>
    <row r="109" spans="1:8" s="40" customFormat="1" ht="14.25">
      <c r="A109" s="12"/>
      <c r="B109" s="12"/>
      <c r="C109" s="5"/>
      <c r="H109" s="182"/>
    </row>
    <row r="110" spans="1:8" s="40" customFormat="1" ht="14.25">
      <c r="A110" s="12"/>
      <c r="B110" s="12"/>
      <c r="C110" s="5"/>
      <c r="H110" s="182"/>
    </row>
    <row r="111" spans="1:8" s="40" customFormat="1" ht="14.25">
      <c r="A111" s="12"/>
      <c r="B111" s="12"/>
      <c r="C111" s="5"/>
      <c r="H111" s="182"/>
    </row>
    <row r="112" spans="1:8" s="40" customFormat="1" ht="14.25">
      <c r="A112" s="12"/>
      <c r="B112" s="12"/>
      <c r="C112" s="5"/>
      <c r="H112" s="182"/>
    </row>
    <row r="113" spans="1:8" s="40" customFormat="1" ht="14.25">
      <c r="A113" s="12"/>
      <c r="B113" s="12"/>
      <c r="C113" s="5"/>
      <c r="H113" s="182"/>
    </row>
    <row r="114" spans="1:8" s="40" customFormat="1" ht="14.25">
      <c r="A114" s="12"/>
      <c r="B114" s="12"/>
      <c r="C114" s="5"/>
      <c r="H114" s="182"/>
    </row>
    <row r="115" spans="1:8" s="40" customFormat="1" ht="14.25">
      <c r="A115" s="12"/>
      <c r="B115" s="12"/>
      <c r="C115" s="5"/>
      <c r="H115" s="182"/>
    </row>
    <row r="116" spans="1:8" s="40" customFormat="1" ht="14.25">
      <c r="A116" s="12"/>
      <c r="B116" s="12"/>
      <c r="C116" s="5"/>
      <c r="H116" s="182"/>
    </row>
    <row r="117" spans="1:8" s="40" customFormat="1" ht="14.25">
      <c r="A117" s="12"/>
      <c r="B117" s="12"/>
      <c r="C117" s="5"/>
      <c r="H117" s="182"/>
    </row>
    <row r="118" spans="1:8" s="40" customFormat="1" ht="14.25">
      <c r="A118" s="12"/>
      <c r="B118" s="12"/>
      <c r="C118" s="5"/>
      <c r="H118" s="182"/>
    </row>
    <row r="119" spans="1:8" s="40" customFormat="1" ht="14.25">
      <c r="A119" s="12"/>
      <c r="B119" s="12"/>
      <c r="C119" s="5"/>
      <c r="H119" s="182"/>
    </row>
    <row r="120" spans="1:8" s="40" customFormat="1" ht="14.25">
      <c r="A120" s="12"/>
      <c r="B120" s="12"/>
      <c r="C120" s="5"/>
      <c r="H120" s="182"/>
    </row>
    <row r="121" spans="1:8" s="40" customFormat="1" ht="14.25">
      <c r="A121" s="12"/>
      <c r="B121" s="12"/>
      <c r="C121" s="5"/>
      <c r="H121" s="182"/>
    </row>
    <row r="122" spans="1:8" s="40" customFormat="1" ht="14.25">
      <c r="A122" s="12"/>
      <c r="B122" s="12"/>
      <c r="C122" s="5"/>
      <c r="H122" s="182"/>
    </row>
    <row r="123" spans="1:8" s="40" customFormat="1" ht="14.25">
      <c r="A123" s="12"/>
      <c r="B123" s="12"/>
      <c r="C123" s="5"/>
      <c r="H123" s="182"/>
    </row>
    <row r="124" spans="1:8" s="40" customFormat="1" ht="14.25">
      <c r="A124" s="12"/>
      <c r="B124" s="12"/>
      <c r="C124" s="5"/>
      <c r="H124" s="182"/>
    </row>
    <row r="125" spans="1:8" s="40" customFormat="1" ht="14.25">
      <c r="A125" s="12"/>
      <c r="B125" s="12"/>
      <c r="C125" s="5"/>
      <c r="H125" s="182"/>
    </row>
    <row r="126" spans="1:8" s="40" customFormat="1" ht="14.25">
      <c r="A126" s="12"/>
      <c r="B126" s="12"/>
      <c r="C126" s="5"/>
      <c r="H126" s="182"/>
    </row>
    <row r="127" spans="1:8" s="40" customFormat="1" ht="14.25">
      <c r="A127" s="12"/>
      <c r="B127" s="12"/>
      <c r="C127" s="5"/>
      <c r="H127" s="182"/>
    </row>
    <row r="128" spans="1:8" s="40" customFormat="1" ht="14.25">
      <c r="A128" s="12"/>
      <c r="B128" s="12"/>
      <c r="C128" s="5"/>
      <c r="H128" s="182"/>
    </row>
    <row r="129" spans="1:8" s="40" customFormat="1" ht="14.25">
      <c r="A129" s="12"/>
      <c r="B129" s="12"/>
      <c r="C129" s="5"/>
      <c r="H129" s="182"/>
    </row>
    <row r="130" spans="1:8" s="40" customFormat="1" ht="14.25">
      <c r="A130" s="12"/>
      <c r="B130" s="12"/>
      <c r="C130" s="5"/>
      <c r="H130" s="182"/>
    </row>
    <row r="131" spans="1:8" s="40" customFormat="1" ht="14.25">
      <c r="A131" s="12"/>
      <c r="B131" s="12"/>
      <c r="C131" s="5"/>
      <c r="H131" s="182"/>
    </row>
    <row r="132" spans="1:8" s="40" customFormat="1" ht="14.25">
      <c r="A132" s="12"/>
      <c r="B132" s="12"/>
      <c r="C132" s="5"/>
      <c r="H132" s="182"/>
    </row>
    <row r="133" spans="1:8" s="40" customFormat="1" ht="14.25">
      <c r="A133" s="12"/>
      <c r="B133" s="12"/>
      <c r="C133" s="5"/>
      <c r="H133" s="182"/>
    </row>
    <row r="134" spans="1:8" s="40" customFormat="1" ht="14.25">
      <c r="A134" s="12"/>
      <c r="B134" s="12"/>
      <c r="C134" s="5"/>
      <c r="H134" s="182"/>
    </row>
    <row r="135" spans="1:8" s="40" customFormat="1" ht="14.25">
      <c r="A135" s="12"/>
      <c r="B135" s="12"/>
      <c r="C135" s="5"/>
      <c r="H135" s="182"/>
    </row>
    <row r="136" spans="1:8" s="40" customFormat="1" ht="14.25">
      <c r="A136" s="12"/>
      <c r="B136" s="12"/>
      <c r="C136" s="5"/>
      <c r="H136" s="182"/>
    </row>
    <row r="137" spans="1:8" s="40" customFormat="1" ht="14.25">
      <c r="A137" s="12"/>
      <c r="B137" s="12"/>
      <c r="C137" s="5"/>
      <c r="H137" s="182"/>
    </row>
    <row r="138" spans="1:8" s="40" customFormat="1" ht="14.25">
      <c r="A138" s="12"/>
      <c r="B138" s="12"/>
      <c r="C138" s="5"/>
      <c r="H138" s="182"/>
    </row>
    <row r="139" spans="1:8" s="40" customFormat="1" ht="14.25">
      <c r="A139" s="12"/>
      <c r="B139" s="12"/>
      <c r="C139" s="5"/>
      <c r="H139" s="182"/>
    </row>
    <row r="140" spans="1:8" s="40" customFormat="1" ht="14.25">
      <c r="A140" s="12"/>
      <c r="B140" s="12"/>
      <c r="C140" s="5"/>
      <c r="H140" s="182"/>
    </row>
    <row r="141" spans="1:8" s="40" customFormat="1" ht="14.25">
      <c r="A141" s="12"/>
      <c r="B141" s="12"/>
      <c r="C141" s="5"/>
      <c r="H141" s="182"/>
    </row>
    <row r="142" spans="1:8" s="40" customFormat="1" ht="14.25">
      <c r="A142" s="12"/>
      <c r="B142" s="12"/>
      <c r="C142" s="5"/>
      <c r="H142" s="182"/>
    </row>
    <row r="143" spans="1:8" s="40" customFormat="1" ht="14.25">
      <c r="A143" s="12"/>
      <c r="B143" s="12"/>
      <c r="C143" s="5"/>
      <c r="H143" s="182"/>
    </row>
    <row r="144" spans="1:8" s="40" customFormat="1" ht="14.25">
      <c r="A144" s="12"/>
      <c r="B144" s="12"/>
      <c r="C144" s="5"/>
      <c r="H144" s="182"/>
    </row>
    <row r="145" spans="1:8" s="40" customFormat="1" ht="14.25">
      <c r="A145" s="12"/>
      <c r="B145" s="12"/>
      <c r="C145" s="5"/>
      <c r="H145" s="191"/>
    </row>
    <row r="146" spans="1:8" s="40" customFormat="1" ht="14.25">
      <c r="A146" s="12"/>
      <c r="B146" s="12"/>
      <c r="C146" s="5"/>
      <c r="H146" s="191"/>
    </row>
    <row r="147" spans="1:8" s="40" customFormat="1" ht="14.25">
      <c r="A147" s="12"/>
      <c r="B147" s="12"/>
      <c r="C147" s="5"/>
      <c r="H147" s="19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88" r:id="rId1"/>
</worksheet>
</file>

<file path=xl/worksheets/sheet12.xml><?xml version="1.0" encoding="utf-8"?>
<worksheet xmlns="http://schemas.openxmlformats.org/spreadsheetml/2006/main" xmlns:r="http://schemas.openxmlformats.org/officeDocument/2006/relationships">
  <sheetPr>
    <tabColor indexed="47"/>
  </sheetPr>
  <dimension ref="A1:L147"/>
  <sheetViews>
    <sheetView zoomScale="80" zoomScaleNormal="80" zoomScaleSheetLayoutView="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H30" sqref="H30"/>
    </sheetView>
  </sheetViews>
  <sheetFormatPr defaultColWidth="9.140625" defaultRowHeight="12.75"/>
  <cols>
    <col min="1" max="1" width="3.00390625" style="12" customWidth="1"/>
    <col min="2" max="2" width="5.28125" style="12" customWidth="1"/>
    <col min="3" max="3" width="39.28125" style="5" customWidth="1"/>
    <col min="4" max="7" width="9.7109375" style="40" customWidth="1"/>
    <col min="8" max="8" width="9.7109375" style="57" customWidth="1"/>
    <col min="9" max="10" width="9.7109375" style="40" customWidth="1"/>
    <col min="11" max="11" width="9.7109375" style="11" customWidth="1"/>
    <col min="12" max="14" width="9.7109375" style="12" customWidth="1"/>
    <col min="15" max="16384" width="9.140625" style="12" customWidth="1"/>
  </cols>
  <sheetData>
    <row r="1" spans="1:11" s="24" customFormat="1" ht="20.25">
      <c r="A1" s="23" t="s">
        <v>343</v>
      </c>
      <c r="D1" s="61"/>
      <c r="E1" s="61"/>
      <c r="F1" s="61"/>
      <c r="G1" s="61"/>
      <c r="H1" s="61"/>
      <c r="I1" s="61"/>
      <c r="J1" s="61"/>
      <c r="K1" s="25"/>
    </row>
    <row r="2" spans="1:11" s="26" customFormat="1" ht="45">
      <c r="A2" s="980" t="s">
        <v>52</v>
      </c>
      <c r="B2" s="980"/>
      <c r="C2" s="980"/>
      <c r="D2" s="368">
        <v>43070</v>
      </c>
      <c r="E2" s="368">
        <v>43160</v>
      </c>
      <c r="F2" s="369">
        <v>43252</v>
      </c>
      <c r="G2" s="369">
        <v>43344</v>
      </c>
      <c r="H2" s="369">
        <v>43435</v>
      </c>
      <c r="I2" s="368" t="s">
        <v>446</v>
      </c>
      <c r="J2" s="368" t="s">
        <v>447</v>
      </c>
      <c r="K2" s="407"/>
    </row>
    <row r="3" spans="1:11" s="8" customFormat="1" ht="6.75" customHeight="1">
      <c r="A3" s="3"/>
      <c r="D3" s="7"/>
      <c r="E3" s="7"/>
      <c r="F3" s="7"/>
      <c r="G3" s="7"/>
      <c r="H3" s="62"/>
      <c r="I3" s="7"/>
      <c r="J3" s="7"/>
      <c r="K3" s="6"/>
    </row>
    <row r="4" spans="1:11" ht="15">
      <c r="A4" s="28" t="s">
        <v>127</v>
      </c>
      <c r="D4" s="183"/>
      <c r="E4" s="183"/>
      <c r="F4" s="63"/>
      <c r="G4" s="63"/>
      <c r="H4" s="479"/>
      <c r="I4" s="63"/>
      <c r="J4" s="63"/>
      <c r="K4" s="18"/>
    </row>
    <row r="5" spans="1:11" s="34" customFormat="1" ht="15">
      <c r="A5" s="34" t="s">
        <v>121</v>
      </c>
      <c r="D5" s="66">
        <v>1.7</v>
      </c>
      <c r="E5" s="66">
        <v>1.6</v>
      </c>
      <c r="F5" s="480">
        <v>1.6</v>
      </c>
      <c r="G5" s="480">
        <v>1.6</v>
      </c>
      <c r="H5" s="964">
        <v>1.5</v>
      </c>
      <c r="I5" s="945">
        <v>-0.10000000000000009</v>
      </c>
      <c r="J5" s="480">
        <v>-0.19999999999999996</v>
      </c>
      <c r="K5" s="403"/>
    </row>
    <row r="6" spans="1:11" s="32" customFormat="1" ht="14.25">
      <c r="A6" s="35" t="s">
        <v>54</v>
      </c>
      <c r="D6" s="162"/>
      <c r="E6" s="162"/>
      <c r="F6" s="481"/>
      <c r="G6" s="481"/>
      <c r="H6" s="965"/>
      <c r="I6" s="481"/>
      <c r="J6" s="481"/>
      <c r="K6" s="404"/>
    </row>
    <row r="7" spans="2:11" s="32" customFormat="1" ht="14.25">
      <c r="B7" s="12" t="s">
        <v>195</v>
      </c>
      <c r="C7" s="33"/>
      <c r="D7" s="162">
        <v>0.6</v>
      </c>
      <c r="E7" s="162">
        <v>0.6</v>
      </c>
      <c r="F7" s="481">
        <v>0.6</v>
      </c>
      <c r="G7" s="481">
        <v>0.6</v>
      </c>
      <c r="H7" s="965">
        <v>0.6</v>
      </c>
      <c r="I7" s="967">
        <v>0</v>
      </c>
      <c r="J7" s="967">
        <v>0</v>
      </c>
      <c r="K7" s="404"/>
    </row>
    <row r="8" spans="2:12" s="32" customFormat="1" ht="14.25">
      <c r="B8" s="10" t="s">
        <v>243</v>
      </c>
      <c r="D8" s="162">
        <v>2.2</v>
      </c>
      <c r="E8" s="162">
        <v>2.1</v>
      </c>
      <c r="F8" s="481">
        <v>2</v>
      </c>
      <c r="G8" s="481">
        <v>2</v>
      </c>
      <c r="H8" s="965">
        <v>1.9</v>
      </c>
      <c r="I8" s="481">
        <v>-0.10000000000000009</v>
      </c>
      <c r="J8" s="481">
        <v>-0.30000000000000027</v>
      </c>
      <c r="K8" s="404"/>
      <c r="L8" s="409"/>
    </row>
    <row r="9" spans="2:12" s="32" customFormat="1" ht="3.75" customHeight="1">
      <c r="B9" s="76"/>
      <c r="D9" s="251"/>
      <c r="E9" s="251"/>
      <c r="F9" s="481"/>
      <c r="G9" s="481"/>
      <c r="H9" s="965"/>
      <c r="I9" s="481"/>
      <c r="J9" s="481"/>
      <c r="K9" s="404"/>
      <c r="L9" s="409"/>
    </row>
    <row r="10" spans="1:12" s="32" customFormat="1" ht="16.5">
      <c r="A10" s="36" t="s">
        <v>316</v>
      </c>
      <c r="D10" s="251"/>
      <c r="E10" s="251"/>
      <c r="F10" s="481"/>
      <c r="G10" s="481"/>
      <c r="H10" s="965"/>
      <c r="I10" s="481"/>
      <c r="J10" s="481"/>
      <c r="K10" s="404"/>
      <c r="L10" s="409"/>
    </row>
    <row r="11" spans="2:12" s="32" customFormat="1" ht="14.25">
      <c r="B11" s="32" t="s">
        <v>33</v>
      </c>
      <c r="D11" s="215">
        <v>2.1</v>
      </c>
      <c r="E11" s="215">
        <v>2.1</v>
      </c>
      <c r="F11" s="481">
        <v>2.1</v>
      </c>
      <c r="G11" s="481">
        <v>2.1</v>
      </c>
      <c r="H11" s="965">
        <v>2</v>
      </c>
      <c r="I11" s="481">
        <v>-0.10000000000000009</v>
      </c>
      <c r="J11" s="481">
        <v>-0.10000000000000009</v>
      </c>
      <c r="K11" s="404"/>
      <c r="L11" s="409"/>
    </row>
    <row r="12" spans="2:12" s="32" customFormat="1" ht="14.25">
      <c r="B12" s="41" t="s">
        <v>34</v>
      </c>
      <c r="D12" s="215">
        <v>1.2</v>
      </c>
      <c r="E12" s="215">
        <v>1.1</v>
      </c>
      <c r="F12" s="481">
        <v>1</v>
      </c>
      <c r="G12" s="481">
        <v>1</v>
      </c>
      <c r="H12" s="965">
        <v>0.9</v>
      </c>
      <c r="I12" s="481">
        <v>-0.09999999999999998</v>
      </c>
      <c r="J12" s="481">
        <v>-0.29999999999999993</v>
      </c>
      <c r="K12" s="404"/>
      <c r="L12" s="409"/>
    </row>
    <row r="13" spans="2:12" s="32" customFormat="1" ht="14.25">
      <c r="B13" s="41" t="s">
        <v>50</v>
      </c>
      <c r="D13" s="215">
        <v>0.8</v>
      </c>
      <c r="E13" s="215">
        <v>0.8</v>
      </c>
      <c r="F13" s="481">
        <v>0.8</v>
      </c>
      <c r="G13" s="481">
        <v>0.7</v>
      </c>
      <c r="H13" s="965">
        <v>0.8</v>
      </c>
      <c r="I13" s="481">
        <v>0.10000000000000009</v>
      </c>
      <c r="J13" s="967">
        <v>0</v>
      </c>
      <c r="K13" s="404"/>
      <c r="L13" s="409"/>
    </row>
    <row r="14" spans="2:12" s="32" customFormat="1" ht="14.25">
      <c r="B14" s="266" t="s">
        <v>257</v>
      </c>
      <c r="D14" s="215">
        <v>4.4</v>
      </c>
      <c r="E14" s="215">
        <v>3.8</v>
      </c>
      <c r="F14" s="481">
        <v>3.2</v>
      </c>
      <c r="G14" s="481">
        <v>3.4</v>
      </c>
      <c r="H14" s="965">
        <v>3.2</v>
      </c>
      <c r="I14" s="481">
        <v>-0.19999999999999973</v>
      </c>
      <c r="J14" s="481">
        <v>-1.2000000000000002</v>
      </c>
      <c r="K14" s="404"/>
      <c r="L14" s="409"/>
    </row>
    <row r="15" spans="2:12" s="32" customFormat="1" ht="14.25">
      <c r="B15" s="41" t="s">
        <v>51</v>
      </c>
      <c r="D15" s="215">
        <v>0.4</v>
      </c>
      <c r="E15" s="215">
        <v>0.3</v>
      </c>
      <c r="F15" s="481">
        <v>0.2</v>
      </c>
      <c r="G15" s="481">
        <v>0.2</v>
      </c>
      <c r="H15" s="965">
        <v>0.2</v>
      </c>
      <c r="I15" s="967">
        <v>0</v>
      </c>
      <c r="J15" s="481">
        <v>-0.2</v>
      </c>
      <c r="K15" s="404"/>
      <c r="L15" s="409"/>
    </row>
    <row r="16" spans="3:12" s="32" customFormat="1" ht="14.25">
      <c r="C16" s="35"/>
      <c r="D16" s="251"/>
      <c r="E16" s="251"/>
      <c r="F16" s="481"/>
      <c r="G16" s="481"/>
      <c r="H16" s="965"/>
      <c r="I16" s="481"/>
      <c r="J16" s="481"/>
      <c r="K16" s="404"/>
      <c r="L16" s="409"/>
    </row>
    <row r="17" spans="1:12" ht="17.25">
      <c r="A17" s="28" t="s">
        <v>348</v>
      </c>
      <c r="C17" s="2"/>
      <c r="D17" s="250"/>
      <c r="E17" s="250"/>
      <c r="F17" s="63"/>
      <c r="G17" s="63"/>
      <c r="H17" s="479"/>
      <c r="I17" s="63"/>
      <c r="J17" s="63"/>
      <c r="K17" s="18"/>
      <c r="L17" s="197"/>
    </row>
    <row r="18" spans="1:11" s="8" customFormat="1" ht="15">
      <c r="A18" s="8" t="s">
        <v>122</v>
      </c>
      <c r="D18" s="7">
        <v>85</v>
      </c>
      <c r="E18" s="7">
        <v>90</v>
      </c>
      <c r="F18" s="16">
        <v>92</v>
      </c>
      <c r="G18" s="16">
        <v>93</v>
      </c>
      <c r="H18" s="406">
        <v>98</v>
      </c>
      <c r="I18" s="700">
        <v>5</v>
      </c>
      <c r="J18" s="700">
        <v>13</v>
      </c>
      <c r="K18" s="15"/>
    </row>
    <row r="19" spans="1:11" s="8" customFormat="1" ht="15">
      <c r="A19" s="8" t="s">
        <v>132</v>
      </c>
      <c r="C19" s="3"/>
      <c r="D19" s="7">
        <v>173</v>
      </c>
      <c r="E19" s="7">
        <v>177</v>
      </c>
      <c r="F19" s="16">
        <v>173</v>
      </c>
      <c r="G19" s="16">
        <v>174</v>
      </c>
      <c r="H19" s="406">
        <v>178</v>
      </c>
      <c r="I19" s="700">
        <v>4</v>
      </c>
      <c r="J19" s="700">
        <v>5</v>
      </c>
      <c r="K19" s="15"/>
    </row>
    <row r="20" spans="3:11" s="8" customFormat="1" ht="15">
      <c r="C20" s="43"/>
      <c r="D20" s="173"/>
      <c r="E20" s="173"/>
      <c r="F20" s="16"/>
      <c r="G20" s="16"/>
      <c r="H20" s="406"/>
      <c r="I20" s="16"/>
      <c r="J20" s="16"/>
      <c r="K20" s="15"/>
    </row>
    <row r="21" spans="4:11" ht="14.25">
      <c r="D21" s="77"/>
      <c r="E21" s="77"/>
      <c r="F21" s="680"/>
      <c r="G21" s="680"/>
      <c r="H21" s="479"/>
      <c r="I21" s="63"/>
      <c r="J21" s="63"/>
      <c r="K21" s="19"/>
    </row>
    <row r="22" spans="1:11" ht="14.25">
      <c r="A22" s="199" t="s">
        <v>251</v>
      </c>
      <c r="B22" s="199" t="s">
        <v>418</v>
      </c>
      <c r="D22" s="77"/>
      <c r="E22" s="77"/>
      <c r="F22" s="680"/>
      <c r="G22" s="680"/>
      <c r="H22" s="405"/>
      <c r="I22" s="17"/>
      <c r="J22" s="17"/>
      <c r="K22" s="19"/>
    </row>
    <row r="23" spans="1:8" ht="14.25">
      <c r="A23" s="199" t="s">
        <v>315</v>
      </c>
      <c r="B23" s="199" t="s">
        <v>459</v>
      </c>
      <c r="D23" s="156"/>
      <c r="E23" s="156"/>
      <c r="F23" s="250"/>
      <c r="G23" s="250"/>
      <c r="H23" s="206"/>
    </row>
    <row r="24" spans="4:8" ht="14.25">
      <c r="D24" s="156"/>
      <c r="E24" s="156"/>
      <c r="F24" s="250"/>
      <c r="G24" s="250"/>
      <c r="H24" s="206"/>
    </row>
    <row r="25" spans="4:8" ht="14.25">
      <c r="D25" s="156"/>
      <c r="E25" s="156"/>
      <c r="F25" s="250"/>
      <c r="G25" s="250"/>
      <c r="H25" s="206"/>
    </row>
    <row r="26" spans="4:8" ht="14.25">
      <c r="D26" s="156"/>
      <c r="E26" s="156"/>
      <c r="F26" s="250"/>
      <c r="G26" s="250"/>
      <c r="H26" s="206"/>
    </row>
    <row r="27" spans="4:8" ht="14.25">
      <c r="D27" s="156"/>
      <c r="E27" s="156"/>
      <c r="F27" s="250"/>
      <c r="G27" s="250"/>
      <c r="H27" s="206"/>
    </row>
    <row r="28" spans="4:8" ht="14.25">
      <c r="D28" s="156"/>
      <c r="E28" s="156"/>
      <c r="F28" s="250"/>
      <c r="G28" s="250"/>
      <c r="H28" s="206"/>
    </row>
    <row r="29" spans="6:8" ht="14.25">
      <c r="F29" s="250"/>
      <c r="G29" s="250"/>
      <c r="H29" s="206"/>
    </row>
    <row r="30" spans="6:8" ht="14.25">
      <c r="F30" s="250"/>
      <c r="G30" s="250"/>
      <c r="H30" s="206"/>
    </row>
    <row r="31" spans="6:8" ht="14.25">
      <c r="F31" s="250"/>
      <c r="G31" s="250"/>
      <c r="H31" s="206"/>
    </row>
    <row r="32" spans="6:8" ht="14.25">
      <c r="F32" s="250"/>
      <c r="G32" s="250"/>
      <c r="H32" s="206"/>
    </row>
    <row r="33" spans="6:8" ht="14.25">
      <c r="F33" s="250"/>
      <c r="G33" s="250"/>
      <c r="H33" s="206"/>
    </row>
    <row r="34" spans="6:8" ht="14.25">
      <c r="F34" s="250"/>
      <c r="G34" s="250"/>
      <c r="H34" s="206"/>
    </row>
    <row r="35" spans="6:8" ht="14.25">
      <c r="F35" s="250"/>
      <c r="G35" s="250"/>
      <c r="H35" s="206"/>
    </row>
    <row r="36" spans="6:8" ht="14.25">
      <c r="F36" s="250"/>
      <c r="G36" s="250"/>
      <c r="H36" s="206"/>
    </row>
    <row r="37" spans="6:8" ht="14.25">
      <c r="F37" s="250"/>
      <c r="G37" s="250"/>
      <c r="H37" s="206"/>
    </row>
    <row r="38" spans="6:8" ht="14.25">
      <c r="F38" s="250"/>
      <c r="G38" s="250"/>
      <c r="H38" s="206"/>
    </row>
    <row r="39" spans="6:8" ht="14.25">
      <c r="F39" s="193"/>
      <c r="G39" s="193"/>
      <c r="H39" s="182"/>
    </row>
    <row r="40" spans="6:8" ht="14.25">
      <c r="F40" s="193"/>
      <c r="G40" s="193"/>
      <c r="H40" s="182"/>
    </row>
    <row r="41" spans="6:8" ht="14.25">
      <c r="F41" s="193"/>
      <c r="G41" s="193"/>
      <c r="H41" s="182"/>
    </row>
    <row r="42" spans="6:8" ht="14.25">
      <c r="F42" s="193"/>
      <c r="G42" s="193"/>
      <c r="H42" s="182"/>
    </row>
    <row r="43" spans="6:8" ht="14.25">
      <c r="F43" s="193"/>
      <c r="G43" s="193"/>
      <c r="H43" s="182"/>
    </row>
    <row r="44" spans="6:8" ht="14.25">
      <c r="F44" s="193"/>
      <c r="G44" s="193"/>
      <c r="H44" s="182"/>
    </row>
    <row r="45" spans="6:8" ht="14.25">
      <c r="F45" s="193"/>
      <c r="G45" s="193"/>
      <c r="H45" s="182"/>
    </row>
    <row r="46" spans="6:8" ht="14.25">
      <c r="F46" s="193"/>
      <c r="G46" s="193"/>
      <c r="H46" s="182"/>
    </row>
    <row r="47" spans="6:8" ht="14.25">
      <c r="F47" s="193"/>
      <c r="G47" s="193"/>
      <c r="H47" s="182"/>
    </row>
    <row r="48" spans="6:8" ht="14.25">
      <c r="F48" s="193"/>
      <c r="G48" s="193"/>
      <c r="H48" s="182"/>
    </row>
    <row r="49" spans="6:8" ht="14.25">
      <c r="F49" s="193"/>
      <c r="G49" s="193"/>
      <c r="H49" s="182"/>
    </row>
    <row r="50" spans="6:8" ht="14.25">
      <c r="F50" s="193"/>
      <c r="G50" s="193"/>
      <c r="H50" s="182"/>
    </row>
    <row r="51" spans="6:8" ht="14.25">
      <c r="F51" s="193"/>
      <c r="G51" s="193"/>
      <c r="H51" s="182"/>
    </row>
    <row r="52" spans="6:8" ht="14.25">
      <c r="F52" s="193"/>
      <c r="G52" s="193"/>
      <c r="H52" s="182"/>
    </row>
    <row r="53" spans="6:8" ht="14.25">
      <c r="F53" s="193"/>
      <c r="G53" s="193"/>
      <c r="H53" s="182"/>
    </row>
    <row r="54" spans="6:8" ht="14.25">
      <c r="F54" s="193"/>
      <c r="G54" s="193"/>
      <c r="H54" s="182"/>
    </row>
    <row r="55" spans="6:8" ht="14.25">
      <c r="F55" s="193"/>
      <c r="G55" s="193"/>
      <c r="H55" s="182"/>
    </row>
    <row r="56" spans="6:8" ht="14.25">
      <c r="F56" s="193"/>
      <c r="G56" s="193"/>
      <c r="H56" s="182"/>
    </row>
    <row r="57" spans="6:8" ht="14.25">
      <c r="F57" s="193"/>
      <c r="G57" s="193"/>
      <c r="H57" s="182"/>
    </row>
    <row r="58" spans="6:8" ht="14.25">
      <c r="F58" s="193"/>
      <c r="G58" s="193"/>
      <c r="H58" s="182"/>
    </row>
    <row r="59" spans="6:8" ht="14.25">
      <c r="F59" s="193"/>
      <c r="G59" s="193"/>
      <c r="H59" s="182"/>
    </row>
    <row r="60" spans="6:8" ht="14.25">
      <c r="F60" s="193"/>
      <c r="G60" s="193"/>
      <c r="H60" s="182"/>
    </row>
    <row r="61" spans="6:8" ht="14.25">
      <c r="F61" s="193"/>
      <c r="G61" s="193"/>
      <c r="H61" s="182"/>
    </row>
    <row r="62" spans="6:8" ht="14.25">
      <c r="F62" s="193"/>
      <c r="G62" s="193"/>
      <c r="H62" s="182"/>
    </row>
    <row r="63" spans="6:8" ht="14.25">
      <c r="F63" s="193"/>
      <c r="G63" s="193"/>
      <c r="H63" s="182"/>
    </row>
    <row r="64" spans="6:8" ht="14.25">
      <c r="F64" s="193"/>
      <c r="G64" s="193"/>
      <c r="H64" s="182"/>
    </row>
    <row r="65" spans="6:8" ht="14.25">
      <c r="F65" s="193"/>
      <c r="G65" s="193"/>
      <c r="H65" s="182"/>
    </row>
    <row r="66" spans="6:8" ht="14.25">
      <c r="F66" s="193"/>
      <c r="G66" s="193"/>
      <c r="H66" s="182"/>
    </row>
    <row r="67" spans="6:8" ht="14.25">
      <c r="F67" s="193"/>
      <c r="G67" s="193"/>
      <c r="H67" s="182"/>
    </row>
    <row r="68" spans="6:8" ht="14.25">
      <c r="F68" s="193"/>
      <c r="G68" s="193"/>
      <c r="H68" s="182"/>
    </row>
    <row r="69" spans="6:8" ht="14.25">
      <c r="F69" s="193"/>
      <c r="G69" s="193"/>
      <c r="H69" s="182"/>
    </row>
    <row r="70" spans="6:8" ht="14.25">
      <c r="F70" s="193"/>
      <c r="G70" s="193"/>
      <c r="H70" s="182"/>
    </row>
    <row r="71" spans="6:8" ht="14.25">
      <c r="F71" s="193"/>
      <c r="G71" s="193"/>
      <c r="H71" s="182"/>
    </row>
    <row r="72" spans="6:8" ht="14.25">
      <c r="F72" s="193"/>
      <c r="G72" s="193"/>
      <c r="H72" s="182"/>
    </row>
    <row r="73" spans="6:8" ht="14.25">
      <c r="F73" s="193"/>
      <c r="G73" s="193"/>
      <c r="H73" s="182"/>
    </row>
    <row r="74" spans="6:8" ht="14.25">
      <c r="F74" s="193"/>
      <c r="G74" s="193"/>
      <c r="H74" s="182"/>
    </row>
    <row r="75" spans="6:8" ht="14.25">
      <c r="F75" s="193"/>
      <c r="G75" s="193"/>
      <c r="H75" s="182"/>
    </row>
    <row r="76" spans="6:8" ht="14.25">
      <c r="F76" s="193"/>
      <c r="G76" s="193"/>
      <c r="H76" s="182"/>
    </row>
    <row r="77" spans="6:8" ht="14.25">
      <c r="F77" s="193"/>
      <c r="G77" s="193"/>
      <c r="H77" s="182"/>
    </row>
    <row r="78" spans="6:8" ht="14.25">
      <c r="F78" s="193"/>
      <c r="G78" s="193"/>
      <c r="H78" s="182"/>
    </row>
    <row r="79" spans="6:8" ht="14.25">
      <c r="F79" s="193"/>
      <c r="G79" s="193"/>
      <c r="H79" s="182"/>
    </row>
    <row r="80" spans="6:8" ht="14.25">
      <c r="F80" s="193"/>
      <c r="G80" s="193"/>
      <c r="H80" s="182"/>
    </row>
    <row r="81" spans="6:8" ht="14.25">
      <c r="F81" s="193"/>
      <c r="G81" s="193"/>
      <c r="H81" s="182"/>
    </row>
    <row r="82" spans="6:8" ht="14.25">
      <c r="F82" s="193"/>
      <c r="G82" s="193"/>
      <c r="H82" s="182"/>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row r="143" spans="6:8" ht="14.25">
      <c r="F143" s="193"/>
      <c r="G143" s="193"/>
      <c r="H143" s="182"/>
    </row>
    <row r="144" spans="6:8" ht="14.25">
      <c r="F144" s="619"/>
      <c r="G144" s="619"/>
      <c r="H144" s="191"/>
    </row>
    <row r="145" spans="6:8" ht="14.25">
      <c r="F145" s="619"/>
      <c r="G145" s="619"/>
      <c r="H145" s="191"/>
    </row>
    <row r="146" spans="6:8" ht="14.25">
      <c r="F146" s="619"/>
      <c r="G146" s="619"/>
      <c r="H146" s="191"/>
    </row>
    <row r="147" spans="6:8" ht="14.25">
      <c r="F147" s="619"/>
      <c r="G147" s="619"/>
      <c r="H147" s="191"/>
    </row>
  </sheetData>
  <sheetProtection/>
  <mergeCells count="1">
    <mergeCell ref="A2:C2"/>
  </mergeCells>
  <hyperlinks>
    <hyperlink ref="A2" location="Index!A1" display="Back to Index"/>
  </hyperlinks>
  <printOptions gridLines="1"/>
  <pageMargins left="0.7480314960629921" right="0.31496062992125984" top="0.984251968503937" bottom="0.984251968503937" header="0.5118110236220472" footer="0.5118110236220472"/>
  <pageSetup blackAndWhite="1" horizontalDpi="600" verticalDpi="600" orientation="landscape" paperSize="9" scale="90" r:id="rId1"/>
  <headerFooter alignWithMargins="0">
    <oddFooter>&amp;L&amp;D\&amp;T&amp;R&amp;F&amp;A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O8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K10" sqref="K10"/>
    </sheetView>
  </sheetViews>
  <sheetFormatPr defaultColWidth="9.140625" defaultRowHeight="12.75"/>
  <cols>
    <col min="1" max="1" width="4.421875" style="566" customWidth="1"/>
    <col min="2" max="2" width="3.28125" style="566" customWidth="1"/>
    <col min="3" max="3" width="54.00390625" style="574" customWidth="1"/>
    <col min="4" max="7" width="9.7109375" style="563" customWidth="1"/>
    <col min="8" max="8" width="9.7109375" style="568" customWidth="1"/>
    <col min="9" max="9" width="9.57421875" style="563" bestFit="1" customWidth="1"/>
    <col min="10" max="10" width="9.7109375" style="563" customWidth="1"/>
    <col min="11" max="11" width="4.140625" style="563" customWidth="1"/>
    <col min="12" max="12" width="9.7109375" style="563" customWidth="1"/>
    <col min="13" max="13" width="9.7109375" style="568" customWidth="1"/>
    <col min="14" max="14" width="9.7109375" style="563" customWidth="1"/>
    <col min="15" max="16384" width="9.140625" style="566" customWidth="1"/>
  </cols>
  <sheetData>
    <row r="1" spans="1:14" s="553" customFormat="1" ht="20.25">
      <c r="A1" s="552" t="s">
        <v>69</v>
      </c>
      <c r="D1" s="554"/>
      <c r="E1" s="554"/>
      <c r="F1" s="554"/>
      <c r="G1" s="554"/>
      <c r="H1" s="555"/>
      <c r="I1" s="555"/>
      <c r="J1" s="555"/>
      <c r="K1" s="555"/>
      <c r="L1" s="555"/>
      <c r="M1" s="555"/>
      <c r="N1" s="555"/>
    </row>
    <row r="2" spans="1:14" s="557" customFormat="1" ht="45">
      <c r="A2" s="985" t="s">
        <v>52</v>
      </c>
      <c r="B2" s="985"/>
      <c r="C2" s="985"/>
      <c r="D2" s="556" t="s">
        <v>332</v>
      </c>
      <c r="E2" s="556" t="s">
        <v>341</v>
      </c>
      <c r="F2" s="556" t="s">
        <v>388</v>
      </c>
      <c r="G2" s="556" t="s">
        <v>425</v>
      </c>
      <c r="H2" s="139" t="s">
        <v>440</v>
      </c>
      <c r="I2" s="139" t="s">
        <v>441</v>
      </c>
      <c r="J2" s="139" t="s">
        <v>442</v>
      </c>
      <c r="K2" s="712"/>
      <c r="L2" s="139" t="s">
        <v>443</v>
      </c>
      <c r="M2" s="139" t="s">
        <v>444</v>
      </c>
      <c r="N2" s="139" t="s">
        <v>445</v>
      </c>
    </row>
    <row r="3" spans="1:14" s="559" customFormat="1" ht="9.75" customHeight="1">
      <c r="A3" s="558"/>
      <c r="D3" s="560"/>
      <c r="E3" s="560"/>
      <c r="F3" s="560"/>
      <c r="G3" s="560"/>
      <c r="H3" s="561"/>
      <c r="I3" s="560"/>
      <c r="J3" s="560"/>
      <c r="K3" s="560"/>
      <c r="L3" s="560"/>
      <c r="M3" s="561"/>
      <c r="N3" s="560"/>
    </row>
    <row r="4" spans="1:14" s="559" customFormat="1" ht="15" customHeight="1">
      <c r="A4" s="28" t="s">
        <v>361</v>
      </c>
      <c r="D4" s="562"/>
      <c r="E4" s="562"/>
      <c r="F4" s="560"/>
      <c r="G4" s="560"/>
      <c r="H4" s="561"/>
      <c r="I4" s="560"/>
      <c r="J4" s="560"/>
      <c r="K4" s="560"/>
      <c r="L4" s="560"/>
      <c r="M4" s="561"/>
      <c r="N4" s="560"/>
    </row>
    <row r="5" spans="1:14" s="559" customFormat="1" ht="15">
      <c r="A5" s="558" t="s">
        <v>98</v>
      </c>
      <c r="D5" s="560">
        <v>6070</v>
      </c>
      <c r="E5" s="560">
        <v>5817</v>
      </c>
      <c r="F5" s="560">
        <v>5870</v>
      </c>
      <c r="G5" s="560">
        <v>5902</v>
      </c>
      <c r="H5" s="62">
        <v>5684</v>
      </c>
      <c r="I5" s="51">
        <v>-3.6936631650288043</v>
      </c>
      <c r="J5" s="51">
        <v>-6.359143327841843</v>
      </c>
      <c r="K5" s="560"/>
      <c r="L5" s="564"/>
      <c r="M5" s="565"/>
      <c r="N5" s="564"/>
    </row>
    <row r="6" spans="1:14" s="559" customFormat="1" ht="15">
      <c r="A6" s="558"/>
      <c r="B6" s="559" t="s">
        <v>99</v>
      </c>
      <c r="D6" s="560">
        <v>5517</v>
      </c>
      <c r="E6" s="560">
        <v>5391</v>
      </c>
      <c r="F6" s="560">
        <v>5329</v>
      </c>
      <c r="G6" s="560">
        <v>5368</v>
      </c>
      <c r="H6" s="62">
        <v>5251</v>
      </c>
      <c r="I6" s="51">
        <v>-2.1795827123695988</v>
      </c>
      <c r="J6" s="51">
        <v>-4.821460938916077</v>
      </c>
      <c r="K6" s="560"/>
      <c r="L6" s="564"/>
      <c r="M6" s="565"/>
      <c r="N6" s="564"/>
    </row>
    <row r="7" spans="2:14" s="559" customFormat="1" ht="15">
      <c r="B7" s="559" t="s">
        <v>100</v>
      </c>
      <c r="D7" s="560">
        <v>553</v>
      </c>
      <c r="E7" s="560">
        <v>426</v>
      </c>
      <c r="F7" s="560">
        <v>541</v>
      </c>
      <c r="G7" s="560">
        <v>534</v>
      </c>
      <c r="H7" s="62">
        <v>433</v>
      </c>
      <c r="I7" s="51">
        <v>-18.913857677902623</v>
      </c>
      <c r="J7" s="51">
        <v>-21.699819168173594</v>
      </c>
      <c r="K7" s="560"/>
      <c r="L7" s="564"/>
      <c r="M7" s="565"/>
      <c r="N7" s="564"/>
    </row>
    <row r="8" spans="3:14" ht="14.25">
      <c r="C8" s="567" t="s">
        <v>284</v>
      </c>
      <c r="D8" s="563">
        <v>553</v>
      </c>
      <c r="E8" s="563">
        <v>426</v>
      </c>
      <c r="F8" s="563">
        <v>541</v>
      </c>
      <c r="G8" s="563">
        <v>534</v>
      </c>
      <c r="H8" s="60">
        <v>433</v>
      </c>
      <c r="I8" s="70">
        <v>-18.913857677902623</v>
      </c>
      <c r="J8" s="70">
        <v>-21.699819168173594</v>
      </c>
      <c r="L8" s="569"/>
      <c r="M8" s="570"/>
      <c r="N8" s="569"/>
    </row>
    <row r="9" spans="1:14" s="559" customFormat="1" ht="15">
      <c r="A9" s="571" t="s">
        <v>90</v>
      </c>
      <c r="D9" s="560"/>
      <c r="E9" s="560"/>
      <c r="F9" s="560"/>
      <c r="G9" s="560"/>
      <c r="H9" s="184"/>
      <c r="I9" s="51"/>
      <c r="J9" s="51"/>
      <c r="K9" s="560"/>
      <c r="L9" s="560"/>
      <c r="M9" s="572"/>
      <c r="N9" s="573"/>
    </row>
    <row r="10" spans="1:14" ht="14.25">
      <c r="A10" s="574"/>
      <c r="B10" s="566" t="s">
        <v>91</v>
      </c>
      <c r="C10" s="566"/>
      <c r="D10" s="563">
        <v>3561</v>
      </c>
      <c r="E10" s="563">
        <v>3351</v>
      </c>
      <c r="F10" s="563">
        <v>3205</v>
      </c>
      <c r="G10" s="563">
        <v>3214</v>
      </c>
      <c r="H10" s="60">
        <v>3010</v>
      </c>
      <c r="I10" s="70">
        <v>-6.34723086496577</v>
      </c>
      <c r="J10" s="70">
        <v>-15.473181690536364</v>
      </c>
      <c r="L10" s="569"/>
      <c r="M10" s="570"/>
      <c r="N10" s="569"/>
    </row>
    <row r="11" spans="1:14" ht="14.25">
      <c r="A11" s="574"/>
      <c r="B11" s="566" t="s">
        <v>92</v>
      </c>
      <c r="C11" s="566"/>
      <c r="D11" s="563">
        <v>1216</v>
      </c>
      <c r="E11" s="563">
        <v>1139</v>
      </c>
      <c r="F11" s="563">
        <v>1267</v>
      </c>
      <c r="G11" s="563">
        <v>1279</v>
      </c>
      <c r="H11" s="60">
        <v>1166</v>
      </c>
      <c r="I11" s="70">
        <v>-8.835027365129012</v>
      </c>
      <c r="J11" s="70">
        <v>-4.111842105263152</v>
      </c>
      <c r="L11" s="569"/>
      <c r="M11" s="570"/>
      <c r="N11" s="569"/>
    </row>
    <row r="12" spans="1:14" ht="14.25">
      <c r="A12" s="574"/>
      <c r="B12" s="566" t="s">
        <v>93</v>
      </c>
      <c r="C12" s="566"/>
      <c r="D12" s="563">
        <v>1293</v>
      </c>
      <c r="E12" s="563">
        <v>1327</v>
      </c>
      <c r="F12" s="563">
        <v>1398</v>
      </c>
      <c r="G12" s="563">
        <v>1409</v>
      </c>
      <c r="H12" s="60">
        <v>1508</v>
      </c>
      <c r="I12" s="70">
        <v>7.026259758694109</v>
      </c>
      <c r="J12" s="70">
        <v>16.627996906419185</v>
      </c>
      <c r="L12" s="569"/>
      <c r="M12" s="570"/>
      <c r="N12" s="569"/>
    </row>
    <row r="13" spans="1:14" s="559" customFormat="1" ht="15">
      <c r="A13" s="571" t="s">
        <v>94</v>
      </c>
      <c r="C13" s="566"/>
      <c r="D13" s="560"/>
      <c r="E13" s="560"/>
      <c r="F13" s="560"/>
      <c r="G13" s="560"/>
      <c r="H13" s="184"/>
      <c r="I13" s="51"/>
      <c r="J13" s="51"/>
      <c r="K13" s="560"/>
      <c r="L13" s="560"/>
      <c r="M13" s="572"/>
      <c r="N13" s="564"/>
    </row>
    <row r="14" spans="2:14" ht="14.25">
      <c r="B14" s="566" t="s">
        <v>95</v>
      </c>
      <c r="C14" s="566"/>
      <c r="D14" s="563">
        <v>959</v>
      </c>
      <c r="E14" s="563">
        <v>891</v>
      </c>
      <c r="F14" s="563">
        <v>819</v>
      </c>
      <c r="G14" s="563">
        <v>802</v>
      </c>
      <c r="H14" s="60">
        <v>799</v>
      </c>
      <c r="I14" s="70">
        <v>-0.37406483790524137</v>
      </c>
      <c r="J14" s="70">
        <v>-16.684045881126174</v>
      </c>
      <c r="L14" s="569"/>
      <c r="M14" s="570"/>
      <c r="N14" s="569"/>
    </row>
    <row r="15" spans="2:14" ht="14.25">
      <c r="B15" s="566" t="s">
        <v>96</v>
      </c>
      <c r="C15" s="566"/>
      <c r="D15" s="563">
        <v>224</v>
      </c>
      <c r="E15" s="563">
        <v>233</v>
      </c>
      <c r="F15" s="563">
        <v>208</v>
      </c>
      <c r="G15" s="563">
        <v>196</v>
      </c>
      <c r="H15" s="60">
        <v>185</v>
      </c>
      <c r="I15" s="70">
        <v>-5.612244897959185</v>
      </c>
      <c r="J15" s="70">
        <v>-17.410714285714292</v>
      </c>
      <c r="L15" s="569"/>
      <c r="M15" s="570"/>
      <c r="N15" s="569"/>
    </row>
    <row r="16" spans="2:14" ht="14.25">
      <c r="B16" s="10" t="s">
        <v>406</v>
      </c>
      <c r="C16" s="566"/>
      <c r="D16" s="563">
        <v>33</v>
      </c>
      <c r="E16" s="563">
        <v>32</v>
      </c>
      <c r="F16" s="563">
        <v>174</v>
      </c>
      <c r="G16" s="563">
        <v>173</v>
      </c>
      <c r="H16" s="60">
        <v>22</v>
      </c>
      <c r="I16" s="70">
        <v>-87.28323699421965</v>
      </c>
      <c r="J16" s="70">
        <v>-33.333333333333336</v>
      </c>
      <c r="L16" s="569"/>
      <c r="M16" s="570"/>
      <c r="N16" s="569"/>
    </row>
    <row r="17" spans="2:14" ht="14.25">
      <c r="B17" s="566" t="s">
        <v>97</v>
      </c>
      <c r="C17" s="566"/>
      <c r="D17" s="563">
        <v>1876</v>
      </c>
      <c r="E17" s="563">
        <v>1708</v>
      </c>
      <c r="F17" s="563">
        <v>1552</v>
      </c>
      <c r="G17" s="563">
        <v>1565</v>
      </c>
      <c r="H17" s="60">
        <v>1551</v>
      </c>
      <c r="I17" s="70">
        <v>-0.8945686900958427</v>
      </c>
      <c r="J17" s="70">
        <v>-17.324093816631127</v>
      </c>
      <c r="L17" s="569"/>
      <c r="M17" s="570"/>
      <c r="N17" s="569"/>
    </row>
    <row r="18" spans="2:14" ht="14.25">
      <c r="B18" s="566" t="s">
        <v>68</v>
      </c>
      <c r="C18" s="566"/>
      <c r="D18" s="563">
        <v>2978</v>
      </c>
      <c r="E18" s="563">
        <v>2953</v>
      </c>
      <c r="F18" s="563">
        <v>3117</v>
      </c>
      <c r="G18" s="563">
        <v>3166</v>
      </c>
      <c r="H18" s="60">
        <v>3127</v>
      </c>
      <c r="I18" s="70">
        <v>-1.2318382817435247</v>
      </c>
      <c r="J18" s="70">
        <v>5.00335795836131</v>
      </c>
      <c r="L18" s="569"/>
      <c r="M18" s="570"/>
      <c r="N18" s="569"/>
    </row>
    <row r="19" spans="1:14" ht="15">
      <c r="A19" s="571" t="s">
        <v>101</v>
      </c>
      <c r="C19" s="566"/>
      <c r="H19" s="60"/>
      <c r="I19" s="70"/>
      <c r="J19" s="51"/>
      <c r="K19" s="560"/>
      <c r="L19" s="560"/>
      <c r="M19" s="575"/>
      <c r="N19" s="564"/>
    </row>
    <row r="20" spans="2:14" ht="14.25">
      <c r="B20" s="566" t="s">
        <v>102</v>
      </c>
      <c r="C20" s="566"/>
      <c r="D20" s="563">
        <v>1448</v>
      </c>
      <c r="E20" s="563">
        <v>1368</v>
      </c>
      <c r="F20" s="563">
        <v>1414</v>
      </c>
      <c r="G20" s="563">
        <v>1416</v>
      </c>
      <c r="H20" s="60">
        <v>1271</v>
      </c>
      <c r="I20" s="70">
        <v>-10.24011299435028</v>
      </c>
      <c r="J20" s="70">
        <v>-12.223756906077343</v>
      </c>
      <c r="N20" s="569"/>
    </row>
    <row r="21" spans="2:14" ht="14.25">
      <c r="B21" s="10" t="s">
        <v>330</v>
      </c>
      <c r="C21" s="566"/>
      <c r="D21" s="563">
        <v>865</v>
      </c>
      <c r="E21" s="563">
        <v>260</v>
      </c>
      <c r="F21" s="563">
        <v>436</v>
      </c>
      <c r="G21" s="563">
        <v>461</v>
      </c>
      <c r="H21" s="60">
        <v>432</v>
      </c>
      <c r="I21" s="70">
        <v>-6.290672451193058</v>
      </c>
      <c r="J21" s="70">
        <v>-50.05780346820809</v>
      </c>
      <c r="N21" s="569"/>
    </row>
    <row r="22" spans="2:14" ht="14.25">
      <c r="B22" s="10" t="s">
        <v>344</v>
      </c>
      <c r="C22" s="566"/>
      <c r="D22" s="563">
        <v>1097</v>
      </c>
      <c r="E22" s="563">
        <v>821</v>
      </c>
      <c r="F22" s="563">
        <v>343</v>
      </c>
      <c r="G22" s="563">
        <v>310</v>
      </c>
      <c r="H22" s="60">
        <v>436</v>
      </c>
      <c r="I22" s="70">
        <v>40.645161290322584</v>
      </c>
      <c r="J22" s="70">
        <v>-60.255241567912485</v>
      </c>
      <c r="N22" s="569"/>
    </row>
    <row r="23" spans="2:14" ht="14.25">
      <c r="B23" s="10" t="s">
        <v>331</v>
      </c>
      <c r="C23" s="566"/>
      <c r="D23" s="563">
        <v>2660</v>
      </c>
      <c r="E23" s="563">
        <v>3368</v>
      </c>
      <c r="F23" s="563">
        <v>3677</v>
      </c>
      <c r="G23" s="563">
        <v>3715</v>
      </c>
      <c r="H23" s="60">
        <v>3545</v>
      </c>
      <c r="I23" s="70">
        <v>-4.5760430686406455</v>
      </c>
      <c r="J23" s="70">
        <v>33.27067669172932</v>
      </c>
      <c r="N23" s="569"/>
    </row>
    <row r="24" spans="3:14" ht="15">
      <c r="C24" s="566"/>
      <c r="H24" s="60"/>
      <c r="I24" s="70"/>
      <c r="J24" s="51"/>
      <c r="K24" s="560"/>
      <c r="L24" s="560"/>
      <c r="M24" s="575"/>
      <c r="N24" s="573"/>
    </row>
    <row r="25" spans="1:14" s="559" customFormat="1" ht="15">
      <c r="A25" s="559" t="s">
        <v>268</v>
      </c>
      <c r="D25" s="560">
        <v>848</v>
      </c>
      <c r="E25" s="560">
        <v>1004</v>
      </c>
      <c r="F25" s="560">
        <v>953</v>
      </c>
      <c r="G25" s="560">
        <v>1656</v>
      </c>
      <c r="H25" s="62">
        <v>1556</v>
      </c>
      <c r="I25" s="51">
        <v>-6.038647342995174</v>
      </c>
      <c r="J25" s="51">
        <v>83.49056603773586</v>
      </c>
      <c r="K25" s="560"/>
      <c r="L25" s="564"/>
      <c r="M25" s="565"/>
      <c r="N25" s="564"/>
    </row>
    <row r="26" spans="1:14" ht="15">
      <c r="A26" s="571" t="s">
        <v>90</v>
      </c>
      <c r="C26" s="566"/>
      <c r="H26" s="60"/>
      <c r="I26" s="70"/>
      <c r="J26" s="51"/>
      <c r="K26" s="560"/>
      <c r="L26" s="564"/>
      <c r="M26" s="570"/>
      <c r="N26" s="564"/>
    </row>
    <row r="27" spans="1:14" ht="15">
      <c r="A27" s="559"/>
      <c r="B27" s="566" t="s">
        <v>91</v>
      </c>
      <c r="C27" s="566"/>
      <c r="D27" s="563">
        <v>545</v>
      </c>
      <c r="E27" s="563">
        <v>578</v>
      </c>
      <c r="F27" s="563">
        <v>573</v>
      </c>
      <c r="G27" s="563">
        <v>740</v>
      </c>
      <c r="H27" s="60">
        <v>744</v>
      </c>
      <c r="I27" s="70">
        <v>0.540540540540535</v>
      </c>
      <c r="J27" s="70">
        <v>36.513761467889914</v>
      </c>
      <c r="K27" s="59"/>
      <c r="L27" s="569"/>
      <c r="M27" s="570"/>
      <c r="N27" s="569"/>
    </row>
    <row r="28" spans="2:14" ht="14.25">
      <c r="B28" s="566" t="s">
        <v>92</v>
      </c>
      <c r="C28" s="566"/>
      <c r="D28" s="563">
        <v>256</v>
      </c>
      <c r="E28" s="563">
        <v>377</v>
      </c>
      <c r="F28" s="563">
        <v>333</v>
      </c>
      <c r="G28" s="563">
        <v>400</v>
      </c>
      <c r="H28" s="60">
        <v>302</v>
      </c>
      <c r="I28" s="70">
        <v>-24.5</v>
      </c>
      <c r="J28" s="70">
        <v>17.96875</v>
      </c>
      <c r="K28" s="59"/>
      <c r="L28" s="569"/>
      <c r="M28" s="570"/>
      <c r="N28" s="569"/>
    </row>
    <row r="29" spans="2:14" ht="14.25">
      <c r="B29" s="566" t="s">
        <v>93</v>
      </c>
      <c r="C29" s="576"/>
      <c r="D29" s="563">
        <v>47</v>
      </c>
      <c r="E29" s="563">
        <v>49</v>
      </c>
      <c r="F29" s="563">
        <v>47</v>
      </c>
      <c r="G29" s="563">
        <v>516</v>
      </c>
      <c r="H29" s="60">
        <v>510</v>
      </c>
      <c r="I29" s="70">
        <v>-1.1627906976744207</v>
      </c>
      <c r="J29" s="70" t="s">
        <v>461</v>
      </c>
      <c r="K29" s="59"/>
      <c r="L29" s="569"/>
      <c r="M29" s="570"/>
      <c r="N29" s="569"/>
    </row>
    <row r="30" spans="3:14" ht="15">
      <c r="C30" s="576"/>
      <c r="F30" s="582"/>
      <c r="G30" s="582"/>
      <c r="H30" s="60"/>
      <c r="I30" s="70"/>
      <c r="J30" s="51"/>
      <c r="K30" s="7"/>
      <c r="L30" s="560"/>
      <c r="M30" s="575"/>
      <c r="N30" s="573"/>
    </row>
    <row r="31" spans="1:14" ht="15">
      <c r="A31" s="28" t="s">
        <v>362</v>
      </c>
      <c r="C31" s="576"/>
      <c r="F31" s="582"/>
      <c r="G31" s="582"/>
      <c r="H31" s="182"/>
      <c r="I31" s="893"/>
      <c r="J31" s="901"/>
      <c r="K31" s="560"/>
      <c r="L31" s="560"/>
      <c r="M31" s="575"/>
      <c r="N31" s="573"/>
    </row>
    <row r="32" spans="1:14" s="559" customFormat="1" ht="15">
      <c r="A32" s="559" t="s">
        <v>99</v>
      </c>
      <c r="B32" s="558"/>
      <c r="D32" s="560">
        <v>5517</v>
      </c>
      <c r="E32" s="560">
        <v>5391</v>
      </c>
      <c r="F32" s="560">
        <v>5329</v>
      </c>
      <c r="G32" s="560">
        <v>5368</v>
      </c>
      <c r="H32" s="62">
        <v>5251</v>
      </c>
      <c r="I32" s="51">
        <v>-2.1795827123695988</v>
      </c>
      <c r="J32" s="51">
        <v>-4.821460938916077</v>
      </c>
      <c r="K32" s="564"/>
      <c r="L32" s="564"/>
      <c r="M32" s="565"/>
      <c r="N32" s="564"/>
    </row>
    <row r="33" spans="1:14" ht="15">
      <c r="A33" s="577" t="s">
        <v>54</v>
      </c>
      <c r="H33" s="60"/>
      <c r="I33" s="70"/>
      <c r="J33" s="51"/>
      <c r="K33" s="564"/>
      <c r="L33" s="564"/>
      <c r="M33" s="570"/>
      <c r="N33" s="564"/>
    </row>
    <row r="34" spans="1:14" ht="15">
      <c r="A34" s="578"/>
      <c r="B34" s="566" t="s">
        <v>195</v>
      </c>
      <c r="D34" s="563">
        <v>676</v>
      </c>
      <c r="E34" s="563">
        <v>709</v>
      </c>
      <c r="F34" s="563">
        <v>703</v>
      </c>
      <c r="G34" s="563">
        <v>687</v>
      </c>
      <c r="H34" s="60">
        <v>678</v>
      </c>
      <c r="I34" s="70">
        <v>-1.3100436681222738</v>
      </c>
      <c r="J34" s="70">
        <v>0.2958579881656709</v>
      </c>
      <c r="K34" s="569"/>
      <c r="L34" s="569"/>
      <c r="M34" s="570"/>
      <c r="N34" s="569"/>
    </row>
    <row r="35" spans="1:14" ht="14.25" customHeight="1">
      <c r="A35" s="578"/>
      <c r="B35" s="566" t="s">
        <v>243</v>
      </c>
      <c r="D35" s="563">
        <v>4841</v>
      </c>
      <c r="E35" s="563">
        <v>4682</v>
      </c>
      <c r="F35" s="563">
        <v>4626</v>
      </c>
      <c r="G35" s="563">
        <v>4681</v>
      </c>
      <c r="H35" s="60">
        <v>4573</v>
      </c>
      <c r="I35" s="70">
        <v>-2.3071993163853888</v>
      </c>
      <c r="J35" s="70">
        <v>-5.536046271431527</v>
      </c>
      <c r="K35" s="569"/>
      <c r="L35" s="569"/>
      <c r="M35" s="570"/>
      <c r="N35" s="569"/>
    </row>
    <row r="36" spans="1:14" s="559" customFormat="1" ht="15">
      <c r="A36" s="579" t="s">
        <v>329</v>
      </c>
      <c r="D36" s="560"/>
      <c r="E36" s="560"/>
      <c r="F36" s="560"/>
      <c r="G36" s="560"/>
      <c r="H36" s="184"/>
      <c r="I36" s="901"/>
      <c r="J36" s="901"/>
      <c r="K36" s="560"/>
      <c r="L36" s="560"/>
      <c r="M36" s="572"/>
      <c r="N36" s="573"/>
    </row>
    <row r="37" spans="1:14" ht="14.25">
      <c r="A37" s="580"/>
      <c r="B37" s="574" t="s">
        <v>33</v>
      </c>
      <c r="D37" s="563">
        <v>3191</v>
      </c>
      <c r="E37" s="563">
        <v>3273</v>
      </c>
      <c r="F37" s="563">
        <v>3369</v>
      </c>
      <c r="G37" s="563">
        <v>3375</v>
      </c>
      <c r="H37" s="60">
        <v>3335</v>
      </c>
      <c r="I37" s="70">
        <v>-1.1851851851851891</v>
      </c>
      <c r="J37" s="70">
        <v>4.512691946098402</v>
      </c>
      <c r="K37" s="569"/>
      <c r="L37" s="569"/>
      <c r="M37" s="570"/>
      <c r="N37" s="569"/>
    </row>
    <row r="38" spans="1:14" ht="14.25">
      <c r="A38" s="580"/>
      <c r="B38" s="581" t="s">
        <v>34</v>
      </c>
      <c r="D38" s="563">
        <v>625</v>
      </c>
      <c r="E38" s="563">
        <v>557</v>
      </c>
      <c r="F38" s="563">
        <v>555</v>
      </c>
      <c r="G38" s="563">
        <v>540</v>
      </c>
      <c r="H38" s="60">
        <v>511</v>
      </c>
      <c r="I38" s="70">
        <v>-5.37037037037037</v>
      </c>
      <c r="J38" s="70">
        <v>-18.240000000000002</v>
      </c>
      <c r="K38" s="569"/>
      <c r="L38" s="569"/>
      <c r="M38" s="570"/>
      <c r="N38" s="569"/>
    </row>
    <row r="39" spans="1:14" ht="14.25">
      <c r="A39" s="580"/>
      <c r="B39" s="581" t="s">
        <v>50</v>
      </c>
      <c r="D39" s="563">
        <v>436</v>
      </c>
      <c r="E39" s="563">
        <v>452</v>
      </c>
      <c r="F39" s="563">
        <v>435</v>
      </c>
      <c r="G39" s="563">
        <v>387</v>
      </c>
      <c r="H39" s="60">
        <v>411</v>
      </c>
      <c r="I39" s="70">
        <v>6.20155038759691</v>
      </c>
      <c r="J39" s="70">
        <v>-5.733944954128445</v>
      </c>
      <c r="K39" s="569"/>
      <c r="L39" s="569"/>
      <c r="M39" s="570"/>
      <c r="N39" s="569"/>
    </row>
    <row r="40" spans="1:14" ht="14.25">
      <c r="A40" s="580"/>
      <c r="B40" s="581" t="s">
        <v>257</v>
      </c>
      <c r="D40" s="563">
        <v>1078</v>
      </c>
      <c r="E40" s="563">
        <v>993</v>
      </c>
      <c r="F40" s="563">
        <v>878</v>
      </c>
      <c r="G40" s="563">
        <v>976</v>
      </c>
      <c r="H40" s="60">
        <v>908</v>
      </c>
      <c r="I40" s="70">
        <v>-6.9672131147541005</v>
      </c>
      <c r="J40" s="70">
        <v>-15.76994434137291</v>
      </c>
      <c r="K40" s="569"/>
      <c r="L40" s="569"/>
      <c r="M40" s="570"/>
      <c r="N40" s="569"/>
    </row>
    <row r="41" spans="1:14" ht="14.25">
      <c r="A41" s="580"/>
      <c r="B41" s="581" t="s">
        <v>51</v>
      </c>
      <c r="D41" s="563">
        <v>187</v>
      </c>
      <c r="E41" s="563">
        <v>116</v>
      </c>
      <c r="F41" s="563">
        <v>92</v>
      </c>
      <c r="G41" s="563">
        <v>90</v>
      </c>
      <c r="H41" s="60">
        <v>86</v>
      </c>
      <c r="I41" s="70">
        <v>-4.444444444444439</v>
      </c>
      <c r="J41" s="70">
        <v>-54.010695187165766</v>
      </c>
      <c r="K41" s="569"/>
      <c r="L41" s="569"/>
      <c r="M41" s="570"/>
      <c r="N41" s="569"/>
    </row>
    <row r="42" spans="1:14" ht="14.25">
      <c r="A42" s="577" t="s">
        <v>61</v>
      </c>
      <c r="H42" s="60"/>
      <c r="I42" s="70"/>
      <c r="J42" s="70"/>
      <c r="M42" s="575"/>
      <c r="N42" s="582"/>
    </row>
    <row r="43" spans="1:14" ht="14.25">
      <c r="A43" s="580"/>
      <c r="B43" s="583" t="s">
        <v>55</v>
      </c>
      <c r="D43" s="563">
        <v>817</v>
      </c>
      <c r="E43" s="563">
        <v>780</v>
      </c>
      <c r="F43" s="563">
        <v>710</v>
      </c>
      <c r="G43" s="563">
        <v>614</v>
      </c>
      <c r="H43" s="60">
        <v>572</v>
      </c>
      <c r="I43" s="70">
        <v>-6.84039087947883</v>
      </c>
      <c r="J43" s="70">
        <v>-29.987760097919214</v>
      </c>
      <c r="K43" s="569"/>
      <c r="L43" s="569"/>
      <c r="M43" s="570"/>
      <c r="N43" s="569"/>
    </row>
    <row r="44" spans="2:14" ht="14.25">
      <c r="B44" s="583" t="s">
        <v>56</v>
      </c>
      <c r="D44" s="563">
        <v>229</v>
      </c>
      <c r="E44" s="563">
        <v>210</v>
      </c>
      <c r="F44" s="563">
        <v>236</v>
      </c>
      <c r="G44" s="563">
        <v>249</v>
      </c>
      <c r="H44" s="60">
        <v>248</v>
      </c>
      <c r="I44" s="70">
        <v>-0.40160642570281624</v>
      </c>
      <c r="J44" s="70">
        <v>8.296943231441055</v>
      </c>
      <c r="K44" s="569"/>
      <c r="L44" s="569"/>
      <c r="M44" s="570"/>
      <c r="N44" s="569"/>
    </row>
    <row r="45" spans="2:14" ht="14.25">
      <c r="B45" s="583" t="s">
        <v>57</v>
      </c>
      <c r="D45" s="563">
        <v>167</v>
      </c>
      <c r="E45" s="563">
        <v>183</v>
      </c>
      <c r="F45" s="563">
        <v>181</v>
      </c>
      <c r="G45" s="563">
        <v>180</v>
      </c>
      <c r="H45" s="60">
        <v>182</v>
      </c>
      <c r="I45" s="70">
        <v>1.1111111111111072</v>
      </c>
      <c r="J45" s="70">
        <v>8.982035928143706</v>
      </c>
      <c r="K45" s="569"/>
      <c r="L45" s="569"/>
      <c r="M45" s="570"/>
      <c r="N45" s="569"/>
    </row>
    <row r="46" spans="2:14" ht="14.25">
      <c r="B46" s="583" t="s">
        <v>58</v>
      </c>
      <c r="D46" s="563">
        <v>623</v>
      </c>
      <c r="E46" s="563">
        <v>576</v>
      </c>
      <c r="F46" s="563">
        <v>562</v>
      </c>
      <c r="G46" s="563">
        <v>639</v>
      </c>
      <c r="H46" s="60">
        <v>645</v>
      </c>
      <c r="I46" s="70">
        <v>0.9389671361502261</v>
      </c>
      <c r="J46" s="70">
        <v>3.5313001605136396</v>
      </c>
      <c r="K46" s="569"/>
      <c r="L46" s="569"/>
      <c r="M46" s="570"/>
      <c r="N46" s="569"/>
    </row>
    <row r="47" spans="2:14" ht="14.25">
      <c r="B47" s="583" t="s">
        <v>59</v>
      </c>
      <c r="D47" s="563">
        <v>2824</v>
      </c>
      <c r="E47" s="563">
        <v>2803</v>
      </c>
      <c r="F47" s="563">
        <v>2874</v>
      </c>
      <c r="G47" s="563">
        <v>2944</v>
      </c>
      <c r="H47" s="60">
        <v>2869</v>
      </c>
      <c r="I47" s="70">
        <v>-2.5475543478260865</v>
      </c>
      <c r="J47" s="70">
        <v>1.5934844192634579</v>
      </c>
      <c r="K47" s="569"/>
      <c r="L47" s="569"/>
      <c r="M47" s="570"/>
      <c r="N47" s="569"/>
    </row>
    <row r="48" spans="2:14" ht="14.25">
      <c r="B48" s="583" t="s">
        <v>60</v>
      </c>
      <c r="D48" s="563">
        <v>66</v>
      </c>
      <c r="E48" s="563">
        <v>51</v>
      </c>
      <c r="F48" s="563">
        <v>50</v>
      </c>
      <c r="G48" s="563">
        <v>50</v>
      </c>
      <c r="H48" s="60">
        <v>48</v>
      </c>
      <c r="I48" s="70">
        <v>-4.0000000000000036</v>
      </c>
      <c r="J48" s="70">
        <v>-27.27272727272727</v>
      </c>
      <c r="K48" s="569"/>
      <c r="L48" s="569"/>
      <c r="M48" s="570"/>
      <c r="N48" s="569"/>
    </row>
    <row r="49" spans="2:14" ht="28.5" customHeight="1">
      <c r="B49" s="986" t="s">
        <v>206</v>
      </c>
      <c r="C49" s="986"/>
      <c r="D49" s="563">
        <v>491</v>
      </c>
      <c r="E49" s="563">
        <v>523</v>
      </c>
      <c r="F49" s="563">
        <v>521</v>
      </c>
      <c r="G49" s="563">
        <v>506</v>
      </c>
      <c r="H49" s="60">
        <v>504</v>
      </c>
      <c r="I49" s="70">
        <v>-0.39525691699604515</v>
      </c>
      <c r="J49" s="70">
        <v>2.6476578411405383</v>
      </c>
      <c r="K49" s="569"/>
      <c r="L49" s="569"/>
      <c r="M49" s="570"/>
      <c r="N49" s="569"/>
    </row>
    <row r="50" spans="2:14" ht="14.25">
      <c r="B50" s="583" t="s">
        <v>23</v>
      </c>
      <c r="D50" s="563">
        <v>300</v>
      </c>
      <c r="E50" s="563">
        <v>265</v>
      </c>
      <c r="F50" s="563">
        <v>195</v>
      </c>
      <c r="G50" s="563">
        <v>186</v>
      </c>
      <c r="H50" s="60">
        <v>183</v>
      </c>
      <c r="I50" s="70">
        <v>-1.6129032258064502</v>
      </c>
      <c r="J50" s="70">
        <v>-39</v>
      </c>
      <c r="K50" s="569"/>
      <c r="L50" s="569"/>
      <c r="M50" s="570"/>
      <c r="N50" s="569"/>
    </row>
    <row r="51" spans="6:14" ht="14.25">
      <c r="F51" s="582"/>
      <c r="G51" s="582"/>
      <c r="H51" s="60"/>
      <c r="I51" s="893"/>
      <c r="J51" s="893"/>
      <c r="K51" s="569"/>
      <c r="L51" s="569"/>
      <c r="M51" s="570"/>
      <c r="N51" s="569"/>
    </row>
    <row r="52" spans="1:14" ht="15">
      <c r="A52" s="29" t="s">
        <v>387</v>
      </c>
      <c r="B52" s="584"/>
      <c r="C52" s="584"/>
      <c r="F52" s="582"/>
      <c r="G52" s="582"/>
      <c r="H52" s="206"/>
      <c r="I52" s="893"/>
      <c r="J52" s="893"/>
      <c r="L52" s="560"/>
      <c r="M52" s="60"/>
      <c r="N52" s="582"/>
    </row>
    <row r="53" spans="1:14" ht="15">
      <c r="A53" s="559" t="s">
        <v>74</v>
      </c>
      <c r="C53" s="584"/>
      <c r="D53" s="560">
        <v>6127</v>
      </c>
      <c r="E53" s="560">
        <v>6070</v>
      </c>
      <c r="F53" s="586">
        <v>5817</v>
      </c>
      <c r="G53" s="586">
        <v>5870</v>
      </c>
      <c r="H53" s="62">
        <v>5902</v>
      </c>
      <c r="I53" s="51">
        <v>0.545144804088582</v>
      </c>
      <c r="J53" s="51">
        <v>-3.6722702790925377</v>
      </c>
      <c r="K53" s="586"/>
      <c r="L53" s="51">
        <v>4856</v>
      </c>
      <c r="M53" s="681">
        <v>6070</v>
      </c>
      <c r="N53" s="51">
        <v>25</v>
      </c>
    </row>
    <row r="54" spans="2:14" ht="15">
      <c r="B54" s="584"/>
      <c r="C54" s="584"/>
      <c r="F54" s="582"/>
      <c r="G54" s="582"/>
      <c r="H54" s="60"/>
      <c r="I54" s="70"/>
      <c r="J54" s="70"/>
      <c r="L54" s="7"/>
      <c r="M54" s="60"/>
      <c r="N54" s="193"/>
    </row>
    <row r="55" spans="1:15" s="559" customFormat="1" ht="15">
      <c r="A55" s="4" t="s">
        <v>431</v>
      </c>
      <c r="C55" s="585"/>
      <c r="D55" s="560"/>
      <c r="E55" s="560"/>
      <c r="F55" s="586"/>
      <c r="G55" s="586"/>
      <c r="H55" s="62"/>
      <c r="I55" s="51"/>
      <c r="J55" s="51"/>
      <c r="K55" s="586"/>
      <c r="L55" s="51"/>
      <c r="M55" s="681"/>
      <c r="N55" s="901"/>
      <c r="O55" s="8"/>
    </row>
    <row r="56" spans="2:15" ht="14.25">
      <c r="B56" s="566" t="s">
        <v>252</v>
      </c>
      <c r="C56" s="587"/>
      <c r="D56" s="563">
        <v>250</v>
      </c>
      <c r="E56" s="563">
        <v>93</v>
      </c>
      <c r="F56" s="589">
        <v>272</v>
      </c>
      <c r="G56" s="589">
        <v>233</v>
      </c>
      <c r="H56" s="702">
        <v>280</v>
      </c>
      <c r="I56" s="70">
        <v>20.171673819742498</v>
      </c>
      <c r="J56" s="70">
        <v>12.00000000000001</v>
      </c>
      <c r="K56" s="589"/>
      <c r="L56" s="70">
        <v>3046</v>
      </c>
      <c r="M56" s="702">
        <v>844</v>
      </c>
      <c r="N56" s="70">
        <v>-72.29152987524623</v>
      </c>
      <c r="O56" s="10"/>
    </row>
    <row r="57" spans="2:15" ht="14.25">
      <c r="B57" s="10" t="s">
        <v>41</v>
      </c>
      <c r="C57" s="587"/>
      <c r="D57" s="589">
        <v>-15</v>
      </c>
      <c r="E57" s="589">
        <v>-26</v>
      </c>
      <c r="F57" s="589">
        <v>-8</v>
      </c>
      <c r="G57" s="589">
        <v>-6</v>
      </c>
      <c r="H57" s="702">
        <v>-1</v>
      </c>
      <c r="I57" s="70">
        <v>83.33333333333334</v>
      </c>
      <c r="J57" s="70">
        <v>93.33333333333333</v>
      </c>
      <c r="K57" s="589"/>
      <c r="L57" s="70">
        <v>-25</v>
      </c>
      <c r="M57" s="702">
        <v>-40</v>
      </c>
      <c r="N57" s="70">
        <v>-60.00000000000001</v>
      </c>
      <c r="O57" s="10"/>
    </row>
    <row r="58" spans="2:15" ht="14.25">
      <c r="B58" s="10" t="s">
        <v>434</v>
      </c>
      <c r="C58" s="566"/>
      <c r="D58" s="589">
        <v>-196</v>
      </c>
      <c r="E58" s="589">
        <v>-146</v>
      </c>
      <c r="F58" s="589">
        <v>-199</v>
      </c>
      <c r="G58" s="589">
        <v>-98</v>
      </c>
      <c r="H58" s="702">
        <v>-317</v>
      </c>
      <c r="I58" s="70" t="s">
        <v>460</v>
      </c>
      <c r="J58" s="70">
        <v>-61.73469387755102</v>
      </c>
      <c r="K58" s="589"/>
      <c r="L58" s="70">
        <v>-516</v>
      </c>
      <c r="M58" s="702">
        <v>-727</v>
      </c>
      <c r="N58" s="70">
        <v>-40.89147286821706</v>
      </c>
      <c r="O58" s="10"/>
    </row>
    <row r="59" spans="2:15" ht="14.25">
      <c r="B59" s="566" t="s">
        <v>253</v>
      </c>
      <c r="C59" s="566"/>
      <c r="D59" s="589">
        <v>-134</v>
      </c>
      <c r="E59" s="589">
        <v>-109</v>
      </c>
      <c r="F59" s="589">
        <v>-144</v>
      </c>
      <c r="G59" s="589">
        <v>-60</v>
      </c>
      <c r="H59" s="702">
        <v>-179</v>
      </c>
      <c r="I59" s="70" t="s">
        <v>460</v>
      </c>
      <c r="J59" s="70">
        <v>-33.582089552238806</v>
      </c>
      <c r="K59" s="589"/>
      <c r="L59" s="70">
        <v>-1284</v>
      </c>
      <c r="M59" s="702">
        <v>-492</v>
      </c>
      <c r="N59" s="70">
        <v>61.68224299065421</v>
      </c>
      <c r="O59" s="10"/>
    </row>
    <row r="60" spans="4:15" s="559" customFormat="1" ht="15">
      <c r="D60" s="560"/>
      <c r="E60" s="560"/>
      <c r="F60" s="586"/>
      <c r="G60" s="586"/>
      <c r="H60" s="681"/>
      <c r="I60" s="51"/>
      <c r="J60" s="51"/>
      <c r="K60" s="586"/>
      <c r="L60" s="51"/>
      <c r="M60" s="681"/>
      <c r="N60" s="51"/>
      <c r="O60" s="8"/>
    </row>
    <row r="61" spans="1:15" s="559" customFormat="1" ht="15">
      <c r="A61" s="8" t="s">
        <v>433</v>
      </c>
      <c r="D61" s="563">
        <v>33</v>
      </c>
      <c r="E61" s="563">
        <v>2</v>
      </c>
      <c r="F61" s="589">
        <v>-6</v>
      </c>
      <c r="G61" s="589">
        <v>-17</v>
      </c>
      <c r="H61" s="702">
        <v>-8</v>
      </c>
      <c r="I61" s="70">
        <v>52.94117647058824</v>
      </c>
      <c r="J61" s="70" t="s">
        <v>337</v>
      </c>
      <c r="K61" s="70"/>
      <c r="L61" s="70">
        <v>57</v>
      </c>
      <c r="M61" s="702">
        <v>-29</v>
      </c>
      <c r="N61" s="70" t="s">
        <v>337</v>
      </c>
      <c r="O61" s="8"/>
    </row>
    <row r="62" spans="1:14" s="559" customFormat="1" ht="15">
      <c r="A62" s="8" t="s">
        <v>435</v>
      </c>
      <c r="C62" s="558"/>
      <c r="D62" s="589">
        <v>-61</v>
      </c>
      <c r="E62" s="589">
        <v>-98</v>
      </c>
      <c r="F62" s="589">
        <v>138</v>
      </c>
      <c r="G62" s="589">
        <v>-20</v>
      </c>
      <c r="H62" s="702">
        <v>7</v>
      </c>
      <c r="I62" s="70" t="s">
        <v>337</v>
      </c>
      <c r="J62" s="70" t="s">
        <v>337</v>
      </c>
      <c r="K62" s="70"/>
      <c r="L62" s="264">
        <v>-253</v>
      </c>
      <c r="M62" s="702">
        <v>27</v>
      </c>
      <c r="N62" s="70" t="s">
        <v>337</v>
      </c>
    </row>
    <row r="63" spans="1:14" s="559" customFormat="1" ht="15">
      <c r="A63" s="8" t="s">
        <v>328</v>
      </c>
      <c r="C63" s="558"/>
      <c r="D63" s="563">
        <v>66</v>
      </c>
      <c r="E63" s="563">
        <v>31</v>
      </c>
      <c r="F63" s="589">
        <v>0</v>
      </c>
      <c r="G63" s="589">
        <v>0</v>
      </c>
      <c r="H63" s="702">
        <v>0</v>
      </c>
      <c r="I63" s="70">
        <v>0</v>
      </c>
      <c r="J63" s="70">
        <v>-100</v>
      </c>
      <c r="K63" s="70"/>
      <c r="L63" s="264">
        <v>189</v>
      </c>
      <c r="M63" s="702">
        <v>31</v>
      </c>
      <c r="N63" s="70">
        <v>-83.59788359788361</v>
      </c>
    </row>
    <row r="64" spans="1:14" s="559" customFormat="1" ht="15">
      <c r="A64" s="8"/>
      <c r="C64" s="558"/>
      <c r="D64" s="562"/>
      <c r="E64" s="562"/>
      <c r="F64" s="586"/>
      <c r="G64" s="586"/>
      <c r="H64" s="681"/>
      <c r="I64" s="51"/>
      <c r="J64" s="51"/>
      <c r="K64" s="586"/>
      <c r="L64" s="881"/>
      <c r="M64" s="681"/>
      <c r="N64" s="51"/>
    </row>
    <row r="65" spans="1:14" ht="15">
      <c r="A65" s="559" t="s">
        <v>75</v>
      </c>
      <c r="D65" s="560">
        <v>6070</v>
      </c>
      <c r="E65" s="560">
        <v>5817</v>
      </c>
      <c r="F65" s="560">
        <v>5870</v>
      </c>
      <c r="G65" s="560">
        <v>5902</v>
      </c>
      <c r="H65" s="681">
        <v>5684</v>
      </c>
      <c r="I65" s="51">
        <v>-3.6936631650288043</v>
      </c>
      <c r="J65" s="51">
        <v>-6.359143327841843</v>
      </c>
      <c r="K65" s="586"/>
      <c r="L65" s="51">
        <v>6070</v>
      </c>
      <c r="M65" s="681">
        <v>5684</v>
      </c>
      <c r="N65" s="51">
        <v>-6.359143327841843</v>
      </c>
    </row>
    <row r="66" spans="2:14" ht="15">
      <c r="B66" s="559"/>
      <c r="D66" s="560"/>
      <c r="E66" s="560"/>
      <c r="F66" s="586"/>
      <c r="G66" s="586"/>
      <c r="H66" s="681"/>
      <c r="I66" s="51"/>
      <c r="J66" s="51"/>
      <c r="K66" s="586"/>
      <c r="L66" s="51"/>
      <c r="M66" s="681"/>
      <c r="N66" s="51"/>
    </row>
    <row r="67" spans="1:14" ht="14.25">
      <c r="A67" s="199" t="s">
        <v>251</v>
      </c>
      <c r="B67" s="199" t="s">
        <v>340</v>
      </c>
      <c r="D67" s="590"/>
      <c r="E67" s="590"/>
      <c r="F67" s="589"/>
      <c r="G67" s="589"/>
      <c r="H67" s="588"/>
      <c r="I67" s="589"/>
      <c r="J67" s="589"/>
      <c r="K67" s="589"/>
      <c r="L67" s="589"/>
      <c r="M67" s="588"/>
      <c r="N67" s="589"/>
    </row>
    <row r="68" spans="1:5" ht="14.25">
      <c r="A68" s="801" t="s">
        <v>337</v>
      </c>
      <c r="B68" s="199" t="s">
        <v>336</v>
      </c>
      <c r="D68" s="590"/>
      <c r="E68" s="590"/>
    </row>
    <row r="69" spans="4:5" ht="14.25">
      <c r="D69" s="590"/>
      <c r="E69" s="590"/>
    </row>
    <row r="70" spans="4:5" ht="14.25">
      <c r="D70" s="590"/>
      <c r="E70" s="590"/>
    </row>
    <row r="71" spans="4:5" ht="14.25">
      <c r="D71" s="590"/>
      <c r="E71" s="590"/>
    </row>
    <row r="72" spans="4:5" ht="14.25">
      <c r="D72" s="590"/>
      <c r="E72" s="590"/>
    </row>
    <row r="73" spans="2:5" ht="14.25">
      <c r="B73" s="591"/>
      <c r="D73" s="590"/>
      <c r="E73" s="590"/>
    </row>
    <row r="74" spans="2:5" ht="14.25">
      <c r="B74" s="591"/>
      <c r="D74" s="590"/>
      <c r="E74" s="590"/>
    </row>
    <row r="75" spans="4:5" ht="14.25">
      <c r="D75" s="590"/>
      <c r="E75" s="590"/>
    </row>
    <row r="76" spans="4:5" ht="14.25">
      <c r="D76" s="590"/>
      <c r="E76" s="590"/>
    </row>
    <row r="77" spans="4:5" ht="14.25">
      <c r="D77" s="590"/>
      <c r="E77" s="590"/>
    </row>
    <row r="78" spans="4:14" ht="15">
      <c r="D78" s="592"/>
      <c r="E78" s="592"/>
      <c r="I78" s="560"/>
      <c r="J78" s="560"/>
      <c r="K78" s="560"/>
      <c r="L78" s="560"/>
      <c r="N78" s="560"/>
    </row>
    <row r="79" spans="4:14" ht="15">
      <c r="D79" s="592"/>
      <c r="E79" s="592"/>
      <c r="I79" s="560"/>
      <c r="J79" s="560"/>
      <c r="K79" s="560"/>
      <c r="L79" s="560"/>
      <c r="N79" s="560"/>
    </row>
    <row r="80" spans="4:14" ht="15">
      <c r="D80" s="592"/>
      <c r="E80" s="592"/>
      <c r="I80" s="560"/>
      <c r="J80" s="560"/>
      <c r="K80" s="560"/>
      <c r="L80" s="560"/>
      <c r="N80" s="560"/>
    </row>
    <row r="81" spans="4:5" ht="14.25">
      <c r="D81" s="592"/>
      <c r="E81" s="592"/>
    </row>
    <row r="82" spans="4:5" ht="14.25">
      <c r="D82" s="592"/>
      <c r="E82" s="592"/>
    </row>
  </sheetData>
  <sheetProtection/>
  <mergeCells count="2">
    <mergeCell ref="A2:C2"/>
    <mergeCell ref="B49:C49"/>
  </mergeCells>
  <hyperlinks>
    <hyperlink ref="A2" location="Index!A1" display="Back to Index"/>
  </hyperlinks>
  <printOptions gridLines="1"/>
  <pageMargins left="0.7874015748031497" right="0" top="0.5905511811023623" bottom="0.1968503937007874" header="0.03937007874015748" footer="0"/>
  <pageSetup blackAndWhite="1" horizontalDpi="600" verticalDpi="600" orientation="landscape" paperSize="9" scale="60" r:id="rId1"/>
  <headerFooter alignWithMargins="0">
    <oddFooter>&amp;R&amp;F&amp;A
&amp;D\&amp;T</oddFooter>
  </headerFooter>
</worksheet>
</file>

<file path=xl/worksheets/sheet14.xml><?xml version="1.0" encoding="utf-8"?>
<worksheet xmlns="http://schemas.openxmlformats.org/spreadsheetml/2006/main" xmlns:r="http://schemas.openxmlformats.org/officeDocument/2006/relationships">
  <sheetPr>
    <tabColor indexed="47"/>
  </sheetPr>
  <dimension ref="A1:O142"/>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K35" sqref="K35"/>
    </sheetView>
  </sheetViews>
  <sheetFormatPr defaultColWidth="9.140625" defaultRowHeight="12.75"/>
  <cols>
    <col min="1" max="2" width="2.28125" style="12" customWidth="1"/>
    <col min="3" max="3" width="52.8515625" style="5" customWidth="1"/>
    <col min="4" max="7" width="9.7109375" style="40" customWidth="1"/>
    <col min="8" max="8" width="9.7109375" style="57" customWidth="1"/>
    <col min="9" max="10" width="9.7109375" style="695" customWidth="1"/>
    <col min="11" max="11" width="4.421875" style="11" customWidth="1"/>
    <col min="12" max="16384" width="9.140625" style="12" customWidth="1"/>
  </cols>
  <sheetData>
    <row r="1" spans="1:11" s="24" customFormat="1" ht="20.25">
      <c r="A1" s="23" t="s">
        <v>123</v>
      </c>
      <c r="D1" s="61"/>
      <c r="E1" s="61"/>
      <c r="F1" s="61"/>
      <c r="G1" s="61"/>
      <c r="H1" s="61"/>
      <c r="I1" s="694"/>
      <c r="J1" s="694"/>
      <c r="K1" s="25"/>
    </row>
    <row r="2" spans="1:11" s="26" customFormat="1" ht="45">
      <c r="A2" s="980" t="s">
        <v>52</v>
      </c>
      <c r="B2" s="980"/>
      <c r="C2" s="980"/>
      <c r="D2" s="368">
        <v>43070</v>
      </c>
      <c r="E2" s="368">
        <v>43160</v>
      </c>
      <c r="F2" s="369">
        <v>43252</v>
      </c>
      <c r="G2" s="369">
        <v>43344</v>
      </c>
      <c r="H2" s="369">
        <v>43435</v>
      </c>
      <c r="I2" s="368" t="s">
        <v>446</v>
      </c>
      <c r="J2" s="368" t="s">
        <v>447</v>
      </c>
      <c r="K2" s="140"/>
    </row>
    <row r="3" spans="4:11" s="8" customFormat="1" ht="9.75" customHeight="1">
      <c r="D3" s="81"/>
      <c r="E3" s="81"/>
      <c r="F3" s="81"/>
      <c r="G3" s="81"/>
      <c r="H3" s="71"/>
      <c r="I3" s="51"/>
      <c r="J3" s="51"/>
      <c r="K3" s="6"/>
    </row>
    <row r="4" spans="1:11" s="8" customFormat="1" ht="15">
      <c r="A4" s="28" t="s">
        <v>363</v>
      </c>
      <c r="D4" s="155"/>
      <c r="E4" s="155"/>
      <c r="F4" s="269"/>
      <c r="G4" s="269"/>
      <c r="H4" s="205"/>
      <c r="I4" s="51"/>
      <c r="J4" s="51"/>
      <c r="K4" s="6"/>
    </row>
    <row r="5" spans="1:11" s="8" customFormat="1" ht="15">
      <c r="A5" s="8" t="s">
        <v>124</v>
      </c>
      <c r="C5" s="16"/>
      <c r="D5" s="7">
        <v>5139</v>
      </c>
      <c r="E5" s="7">
        <v>5088</v>
      </c>
      <c r="F5" s="7">
        <v>5106</v>
      </c>
      <c r="G5" s="7">
        <v>5191</v>
      </c>
      <c r="H5" s="966">
        <v>5181</v>
      </c>
      <c r="I5" s="51">
        <v>-0.19264110961279002</v>
      </c>
      <c r="J5" s="51">
        <v>0.8172796263864468</v>
      </c>
      <c r="K5" s="6"/>
    </row>
    <row r="6" spans="2:11" s="8" customFormat="1" ht="17.25">
      <c r="B6" s="8" t="s">
        <v>403</v>
      </c>
      <c r="D6" s="7">
        <v>2519</v>
      </c>
      <c r="E6" s="7">
        <v>2516</v>
      </c>
      <c r="F6" s="7">
        <v>2516</v>
      </c>
      <c r="G6" s="7">
        <v>2599</v>
      </c>
      <c r="H6" s="62">
        <v>2612</v>
      </c>
      <c r="I6" s="51">
        <v>0.5001923816852605</v>
      </c>
      <c r="J6" s="51">
        <v>3.691941246526409</v>
      </c>
      <c r="K6" s="6"/>
    </row>
    <row r="7" spans="3:12" ht="14.25">
      <c r="C7" s="12" t="s">
        <v>91</v>
      </c>
      <c r="D7" s="59">
        <v>397</v>
      </c>
      <c r="E7" s="59">
        <v>415</v>
      </c>
      <c r="F7" s="59">
        <v>360</v>
      </c>
      <c r="G7" s="59">
        <v>384</v>
      </c>
      <c r="H7" s="60">
        <v>400</v>
      </c>
      <c r="I7" s="70">
        <v>4.166666666666674</v>
      </c>
      <c r="J7" s="70">
        <v>0.7556675062972307</v>
      </c>
      <c r="K7" s="9"/>
      <c r="L7" s="10"/>
    </row>
    <row r="8" spans="3:12" ht="14.25">
      <c r="C8" s="12" t="s">
        <v>92</v>
      </c>
      <c r="D8" s="59">
        <v>829</v>
      </c>
      <c r="E8" s="59">
        <v>774</v>
      </c>
      <c r="F8" s="59">
        <v>758</v>
      </c>
      <c r="G8" s="59">
        <v>806</v>
      </c>
      <c r="H8" s="60">
        <v>704</v>
      </c>
      <c r="I8" s="70">
        <v>-12.655086848635232</v>
      </c>
      <c r="J8" s="70">
        <v>-15.07840772014475</v>
      </c>
      <c r="K8" s="9"/>
      <c r="L8" s="10"/>
    </row>
    <row r="9" spans="3:12" ht="14.25">
      <c r="C9" s="12" t="s">
        <v>93</v>
      </c>
      <c r="D9" s="59">
        <v>1293</v>
      </c>
      <c r="E9" s="59">
        <v>1327</v>
      </c>
      <c r="F9" s="59">
        <v>1398</v>
      </c>
      <c r="G9" s="59">
        <v>1409</v>
      </c>
      <c r="H9" s="60">
        <v>1508</v>
      </c>
      <c r="I9" s="70">
        <v>7.026259758694109</v>
      </c>
      <c r="J9" s="70">
        <v>16.627996906419185</v>
      </c>
      <c r="K9" s="9"/>
      <c r="L9" s="10"/>
    </row>
    <row r="10" spans="2:11" s="8" customFormat="1" ht="17.25">
      <c r="B10" s="8" t="s">
        <v>404</v>
      </c>
      <c r="D10" s="7">
        <v>2620</v>
      </c>
      <c r="E10" s="7">
        <v>2572</v>
      </c>
      <c r="F10" s="7">
        <v>2590</v>
      </c>
      <c r="G10" s="7">
        <v>2592</v>
      </c>
      <c r="H10" s="62">
        <v>2569</v>
      </c>
      <c r="I10" s="51">
        <v>-0.8873456790123413</v>
      </c>
      <c r="J10" s="51">
        <v>-1.9465648854961826</v>
      </c>
      <c r="K10" s="6"/>
    </row>
    <row r="11" spans="3:11" s="8" customFormat="1" ht="15">
      <c r="C11" s="16"/>
      <c r="D11" s="7"/>
      <c r="E11" s="7"/>
      <c r="F11" s="269"/>
      <c r="G11" s="269"/>
      <c r="H11" s="62"/>
      <c r="I11" s="51"/>
      <c r="J11" s="70"/>
      <c r="K11" s="6"/>
    </row>
    <row r="12" spans="1:11" s="8" customFormat="1" ht="17.25">
      <c r="A12" s="28" t="s">
        <v>405</v>
      </c>
      <c r="C12" s="16"/>
      <c r="D12" s="7"/>
      <c r="E12" s="7"/>
      <c r="F12" s="269"/>
      <c r="G12" s="269"/>
      <c r="H12" s="184"/>
      <c r="I12" s="901"/>
      <c r="J12" s="893"/>
      <c r="K12" s="6"/>
    </row>
    <row r="13" spans="1:11" s="8" customFormat="1" ht="15">
      <c r="A13" s="8" t="s">
        <v>345</v>
      </c>
      <c r="C13" s="16"/>
      <c r="D13" s="7">
        <v>2519</v>
      </c>
      <c r="E13" s="7">
        <v>2516</v>
      </c>
      <c r="F13" s="7">
        <v>2516</v>
      </c>
      <c r="G13" s="7">
        <v>2599</v>
      </c>
      <c r="H13" s="966">
        <v>2612</v>
      </c>
      <c r="I13" s="51">
        <v>0.5001923816852605</v>
      </c>
      <c r="J13" s="51">
        <v>3.691941246526409</v>
      </c>
      <c r="K13" s="6"/>
    </row>
    <row r="14" spans="2:11" s="8" customFormat="1" ht="15">
      <c r="B14" s="8" t="s">
        <v>346</v>
      </c>
      <c r="D14" s="7">
        <v>2276</v>
      </c>
      <c r="E14" s="7">
        <v>2370</v>
      </c>
      <c r="F14" s="7">
        <v>2376</v>
      </c>
      <c r="G14" s="7">
        <v>2432</v>
      </c>
      <c r="H14" s="966">
        <v>2440</v>
      </c>
      <c r="I14" s="51">
        <v>0.328947368421062</v>
      </c>
      <c r="J14" s="51">
        <v>7.205623901581726</v>
      </c>
      <c r="K14" s="6"/>
    </row>
    <row r="15" spans="2:11" ht="14.25">
      <c r="B15" s="45" t="s">
        <v>54</v>
      </c>
      <c r="C15" s="12"/>
      <c r="D15" s="59"/>
      <c r="E15" s="59"/>
      <c r="F15" s="59"/>
      <c r="G15" s="59"/>
      <c r="H15" s="60"/>
      <c r="I15" s="70"/>
      <c r="J15" s="70"/>
      <c r="K15" s="196"/>
    </row>
    <row r="16" spans="2:11" ht="15">
      <c r="B16" s="15"/>
      <c r="C16" s="12" t="s">
        <v>197</v>
      </c>
      <c r="D16" s="59">
        <v>130</v>
      </c>
      <c r="E16" s="59">
        <v>146</v>
      </c>
      <c r="F16" s="59">
        <v>150</v>
      </c>
      <c r="G16" s="59">
        <v>139</v>
      </c>
      <c r="H16" s="60">
        <v>140</v>
      </c>
      <c r="I16" s="70">
        <v>0.7194244604316502</v>
      </c>
      <c r="J16" s="70">
        <v>7.692307692307687</v>
      </c>
      <c r="K16" s="196"/>
    </row>
    <row r="17" spans="2:11" ht="15">
      <c r="B17" s="15"/>
      <c r="C17" s="10" t="s">
        <v>243</v>
      </c>
      <c r="D17" s="59">
        <v>2146</v>
      </c>
      <c r="E17" s="59">
        <v>2224</v>
      </c>
      <c r="F17" s="59">
        <v>2226</v>
      </c>
      <c r="G17" s="59">
        <v>2293</v>
      </c>
      <c r="H17" s="60">
        <v>2300</v>
      </c>
      <c r="I17" s="70">
        <v>0.3052769297863023</v>
      </c>
      <c r="J17" s="70">
        <v>7.176141658900281</v>
      </c>
      <c r="K17" s="196"/>
    </row>
    <row r="18" spans="2:11" ht="8.25" customHeight="1" hidden="1">
      <c r="B18" s="19"/>
      <c r="C18" s="46"/>
      <c r="D18" s="59"/>
      <c r="E18" s="59"/>
      <c r="F18" s="59"/>
      <c r="G18" s="59"/>
      <c r="H18" s="60"/>
      <c r="I18" s="70"/>
      <c r="J18" s="70">
        <v>0</v>
      </c>
      <c r="K18" s="196"/>
    </row>
    <row r="19" spans="2:11" ht="16.5">
      <c r="B19" s="36" t="s">
        <v>402</v>
      </c>
      <c r="C19" s="12"/>
      <c r="D19" s="59"/>
      <c r="E19" s="59"/>
      <c r="F19" s="59"/>
      <c r="G19" s="59"/>
      <c r="H19" s="60"/>
      <c r="I19" s="70"/>
      <c r="J19" s="70"/>
      <c r="K19" s="196"/>
    </row>
    <row r="20" spans="2:12" ht="14.25">
      <c r="B20" s="19"/>
      <c r="C20" s="12" t="s">
        <v>33</v>
      </c>
      <c r="D20" s="59">
        <v>1322</v>
      </c>
      <c r="E20" s="59">
        <v>1429</v>
      </c>
      <c r="F20" s="59">
        <v>1446</v>
      </c>
      <c r="G20" s="59">
        <v>1481</v>
      </c>
      <c r="H20" s="60">
        <v>1488</v>
      </c>
      <c r="I20" s="70">
        <v>0.47265361242403436</v>
      </c>
      <c r="J20" s="70">
        <v>12.556732223903166</v>
      </c>
      <c r="K20" s="196"/>
      <c r="L20" s="197"/>
    </row>
    <row r="21" spans="2:12" ht="14.25">
      <c r="B21" s="19"/>
      <c r="C21" s="47" t="s">
        <v>34</v>
      </c>
      <c r="D21" s="59">
        <v>279</v>
      </c>
      <c r="E21" s="59">
        <v>258</v>
      </c>
      <c r="F21" s="59">
        <v>269</v>
      </c>
      <c r="G21" s="59">
        <v>271</v>
      </c>
      <c r="H21" s="60">
        <v>258</v>
      </c>
      <c r="I21" s="70">
        <v>-4.797047970479706</v>
      </c>
      <c r="J21" s="70">
        <v>-7.5268817204301115</v>
      </c>
      <c r="K21" s="196"/>
      <c r="L21" s="197"/>
    </row>
    <row r="22" spans="2:12" ht="14.25">
      <c r="B22" s="19"/>
      <c r="C22" s="47" t="s">
        <v>50</v>
      </c>
      <c r="D22" s="59">
        <v>131</v>
      </c>
      <c r="E22" s="59">
        <v>127</v>
      </c>
      <c r="F22" s="59">
        <v>121</v>
      </c>
      <c r="G22" s="59">
        <v>116</v>
      </c>
      <c r="H22" s="60">
        <v>130</v>
      </c>
      <c r="I22" s="70">
        <v>12.06896551724137</v>
      </c>
      <c r="J22" s="70">
        <v>-0.7633587786259555</v>
      </c>
      <c r="K22" s="196"/>
      <c r="L22" s="197"/>
    </row>
    <row r="23" spans="2:12" ht="14.25">
      <c r="B23" s="19"/>
      <c r="C23" s="267" t="s">
        <v>257</v>
      </c>
      <c r="D23" s="59">
        <v>489</v>
      </c>
      <c r="E23" s="59">
        <v>517</v>
      </c>
      <c r="F23" s="59">
        <v>499</v>
      </c>
      <c r="G23" s="59">
        <v>520</v>
      </c>
      <c r="H23" s="60">
        <v>521</v>
      </c>
      <c r="I23" s="70">
        <v>0.19230769230769162</v>
      </c>
      <c r="J23" s="70">
        <v>6.543967280163598</v>
      </c>
      <c r="K23" s="196"/>
      <c r="L23" s="197"/>
    </row>
    <row r="24" spans="2:12" ht="14.25">
      <c r="B24" s="19"/>
      <c r="C24" s="47" t="s">
        <v>51</v>
      </c>
      <c r="D24" s="59">
        <v>55</v>
      </c>
      <c r="E24" s="59">
        <v>39</v>
      </c>
      <c r="F24" s="59">
        <v>41</v>
      </c>
      <c r="G24" s="59">
        <v>44</v>
      </c>
      <c r="H24" s="60">
        <v>43</v>
      </c>
      <c r="I24" s="70">
        <v>-2.2727272727272707</v>
      </c>
      <c r="J24" s="70">
        <v>-21.818181818181813</v>
      </c>
      <c r="K24" s="196"/>
      <c r="L24" s="197"/>
    </row>
    <row r="25" spans="2:11" ht="14.25">
      <c r="B25" s="45" t="s">
        <v>61</v>
      </c>
      <c r="C25" s="12"/>
      <c r="D25" s="59"/>
      <c r="E25" s="59"/>
      <c r="F25" s="59"/>
      <c r="G25" s="59"/>
      <c r="H25" s="60"/>
      <c r="I25" s="70"/>
      <c r="J25" s="70"/>
      <c r="K25" s="9"/>
    </row>
    <row r="26" spans="2:15" ht="14.25">
      <c r="B26" s="19"/>
      <c r="C26" s="48" t="s">
        <v>55</v>
      </c>
      <c r="D26" s="59">
        <v>358</v>
      </c>
      <c r="E26" s="59">
        <v>353</v>
      </c>
      <c r="F26" s="59">
        <v>352</v>
      </c>
      <c r="G26" s="59">
        <v>308</v>
      </c>
      <c r="H26" s="60">
        <v>302</v>
      </c>
      <c r="I26" s="70">
        <v>-1.9480519480519431</v>
      </c>
      <c r="J26" s="70">
        <v>-15.642458100558654</v>
      </c>
      <c r="K26" s="9"/>
      <c r="L26" s="197"/>
      <c r="M26" s="197"/>
      <c r="N26" s="197"/>
      <c r="O26" s="197"/>
    </row>
    <row r="27" spans="3:15" ht="14.25">
      <c r="C27" s="48" t="s">
        <v>56</v>
      </c>
      <c r="D27" s="59">
        <v>96</v>
      </c>
      <c r="E27" s="59">
        <v>97</v>
      </c>
      <c r="F27" s="59">
        <v>132</v>
      </c>
      <c r="G27" s="59">
        <v>138</v>
      </c>
      <c r="H27" s="60">
        <v>127</v>
      </c>
      <c r="I27" s="70">
        <v>-7.971014492753625</v>
      </c>
      <c r="J27" s="70">
        <v>32.29166666666667</v>
      </c>
      <c r="K27" s="9"/>
      <c r="L27" s="197"/>
      <c r="M27" s="197"/>
      <c r="N27" s="197"/>
      <c r="O27" s="197"/>
    </row>
    <row r="28" spans="3:15" ht="14.25">
      <c r="C28" s="48" t="s">
        <v>57</v>
      </c>
      <c r="D28" s="59">
        <v>7</v>
      </c>
      <c r="E28" s="59">
        <v>7</v>
      </c>
      <c r="F28" s="59">
        <v>8</v>
      </c>
      <c r="G28" s="59">
        <v>8</v>
      </c>
      <c r="H28" s="60">
        <v>10</v>
      </c>
      <c r="I28" s="70">
        <v>25</v>
      </c>
      <c r="J28" s="70">
        <v>42.85714285714286</v>
      </c>
      <c r="K28" s="9"/>
      <c r="L28" s="197"/>
      <c r="M28" s="197"/>
      <c r="N28" s="197"/>
      <c r="O28" s="197"/>
    </row>
    <row r="29" spans="3:15" ht="14.25">
      <c r="C29" s="48" t="s">
        <v>58</v>
      </c>
      <c r="D29" s="59">
        <v>231</v>
      </c>
      <c r="E29" s="59">
        <v>226</v>
      </c>
      <c r="F29" s="59">
        <v>225</v>
      </c>
      <c r="G29" s="59">
        <v>258</v>
      </c>
      <c r="H29" s="60">
        <v>268</v>
      </c>
      <c r="I29" s="70">
        <v>3.875968992248069</v>
      </c>
      <c r="J29" s="70">
        <v>16.01731601731602</v>
      </c>
      <c r="K29" s="9"/>
      <c r="L29" s="197"/>
      <c r="M29" s="197"/>
      <c r="N29" s="197"/>
      <c r="O29" s="197"/>
    </row>
    <row r="30" spans="3:15" ht="14.25">
      <c r="C30" s="48" t="s">
        <v>59</v>
      </c>
      <c r="D30" s="59">
        <v>1350</v>
      </c>
      <c r="E30" s="59">
        <v>1438</v>
      </c>
      <c r="F30" s="59">
        <v>1431</v>
      </c>
      <c r="G30" s="59">
        <v>1498</v>
      </c>
      <c r="H30" s="60">
        <v>1506</v>
      </c>
      <c r="I30" s="70">
        <v>0.5340453938584844</v>
      </c>
      <c r="J30" s="70">
        <v>11.555555555555564</v>
      </c>
      <c r="K30" s="9"/>
      <c r="L30" s="197"/>
      <c r="M30" s="197"/>
      <c r="N30" s="197"/>
      <c r="O30" s="197"/>
    </row>
    <row r="31" spans="3:15" ht="14.25">
      <c r="C31" s="48" t="s">
        <v>60</v>
      </c>
      <c r="D31" s="59">
        <v>22</v>
      </c>
      <c r="E31" s="59">
        <v>17</v>
      </c>
      <c r="F31" s="59">
        <v>17</v>
      </c>
      <c r="G31" s="59">
        <v>17</v>
      </c>
      <c r="H31" s="60">
        <v>18</v>
      </c>
      <c r="I31" s="70">
        <v>5.882352941176472</v>
      </c>
      <c r="J31" s="70">
        <v>-18.181818181818176</v>
      </c>
      <c r="K31" s="9"/>
      <c r="L31" s="197"/>
      <c r="M31" s="197"/>
      <c r="N31" s="197"/>
      <c r="O31" s="197"/>
    </row>
    <row r="32" spans="3:15" ht="32.25" customHeight="1">
      <c r="C32" s="198" t="s">
        <v>207</v>
      </c>
      <c r="D32" s="59">
        <v>121</v>
      </c>
      <c r="E32" s="59">
        <v>136</v>
      </c>
      <c r="F32" s="59">
        <v>139</v>
      </c>
      <c r="G32" s="59">
        <v>129</v>
      </c>
      <c r="H32" s="60">
        <v>129</v>
      </c>
      <c r="I32" s="70">
        <v>0</v>
      </c>
      <c r="J32" s="70">
        <v>6.6115702479338845</v>
      </c>
      <c r="K32" s="9"/>
      <c r="L32" s="197"/>
      <c r="M32" s="197"/>
      <c r="N32" s="197"/>
      <c r="O32" s="197"/>
    </row>
    <row r="33" spans="3:15" ht="14.25">
      <c r="C33" s="48" t="s">
        <v>23</v>
      </c>
      <c r="D33" s="59">
        <v>91</v>
      </c>
      <c r="E33" s="59">
        <v>96</v>
      </c>
      <c r="F33" s="59">
        <v>72</v>
      </c>
      <c r="G33" s="59">
        <v>76</v>
      </c>
      <c r="H33" s="60">
        <v>80</v>
      </c>
      <c r="I33" s="70">
        <v>5.263157894736836</v>
      </c>
      <c r="J33" s="70">
        <v>-12.08791208791209</v>
      </c>
      <c r="K33" s="9"/>
      <c r="L33" s="197"/>
      <c r="M33" s="197"/>
      <c r="N33" s="197"/>
      <c r="O33" s="197"/>
    </row>
    <row r="34" spans="2:15" s="8" customFormat="1" ht="15">
      <c r="B34" s="8" t="s">
        <v>347</v>
      </c>
      <c r="C34" s="15"/>
      <c r="D34" s="7">
        <v>243</v>
      </c>
      <c r="E34" s="7">
        <v>146</v>
      </c>
      <c r="F34" s="7">
        <v>140</v>
      </c>
      <c r="G34" s="7">
        <v>167</v>
      </c>
      <c r="H34" s="966">
        <v>172</v>
      </c>
      <c r="I34" s="51">
        <v>2.9940119760478945</v>
      </c>
      <c r="J34" s="51">
        <v>-29.218106995884774</v>
      </c>
      <c r="K34" s="398"/>
      <c r="L34" s="408"/>
      <c r="M34" s="408"/>
      <c r="N34" s="408"/>
      <c r="O34" s="408"/>
    </row>
    <row r="35" spans="2:11" ht="15">
      <c r="B35" s="8"/>
      <c r="C35" s="18" t="s">
        <v>284</v>
      </c>
      <c r="D35" s="59">
        <v>243</v>
      </c>
      <c r="E35" s="59">
        <v>146</v>
      </c>
      <c r="F35" s="59">
        <v>140</v>
      </c>
      <c r="G35" s="59">
        <v>167</v>
      </c>
      <c r="H35" s="60">
        <v>172</v>
      </c>
      <c r="I35" s="70">
        <v>2.9940119760478945</v>
      </c>
      <c r="J35" s="70">
        <v>-29.218106995884774</v>
      </c>
      <c r="K35" s="196"/>
    </row>
    <row r="36" spans="1:11" ht="15">
      <c r="A36" s="8"/>
      <c r="B36" s="19"/>
      <c r="C36" s="12"/>
      <c r="D36" s="59"/>
      <c r="E36" s="59"/>
      <c r="F36" s="59"/>
      <c r="G36" s="59"/>
      <c r="H36" s="60"/>
      <c r="I36" s="70"/>
      <c r="J36" s="70"/>
      <c r="K36" s="9"/>
    </row>
    <row r="37" spans="2:11" ht="15">
      <c r="B37" s="199" t="s">
        <v>251</v>
      </c>
      <c r="C37" s="801" t="s">
        <v>424</v>
      </c>
      <c r="D37" s="59"/>
      <c r="E37" s="59"/>
      <c r="F37" s="59"/>
      <c r="G37" s="59"/>
      <c r="H37" s="60"/>
      <c r="I37" s="51"/>
      <c r="J37" s="51"/>
      <c r="K37" s="9"/>
    </row>
    <row r="38" spans="2:11" ht="15">
      <c r="B38" s="199" t="s">
        <v>315</v>
      </c>
      <c r="C38" s="199" t="s">
        <v>340</v>
      </c>
      <c r="D38" s="59"/>
      <c r="E38" s="59"/>
      <c r="F38" s="59"/>
      <c r="G38" s="59"/>
      <c r="H38" s="60"/>
      <c r="I38" s="51"/>
      <c r="J38" s="51"/>
      <c r="K38" s="9"/>
    </row>
    <row r="39" spans="4:11" ht="14.25">
      <c r="D39" s="59"/>
      <c r="E39" s="59"/>
      <c r="F39" s="59"/>
      <c r="G39" s="59"/>
      <c r="H39" s="60"/>
      <c r="I39" s="70"/>
      <c r="J39" s="70"/>
      <c r="K39" s="9"/>
    </row>
    <row r="40" spans="4:11" ht="14.25">
      <c r="D40" s="59"/>
      <c r="E40" s="59"/>
      <c r="F40" s="59"/>
      <c r="G40" s="59"/>
      <c r="H40" s="60"/>
      <c r="I40" s="70"/>
      <c r="J40" s="70"/>
      <c r="K40" s="9"/>
    </row>
    <row r="41" spans="4:11" ht="14.25">
      <c r="D41" s="59"/>
      <c r="E41" s="59"/>
      <c r="F41" s="59"/>
      <c r="G41" s="59"/>
      <c r="H41" s="60"/>
      <c r="I41" s="70"/>
      <c r="J41" s="70"/>
      <c r="K41" s="196"/>
    </row>
    <row r="42" spans="4:11" ht="15">
      <c r="D42" s="59"/>
      <c r="E42" s="59"/>
      <c r="F42" s="59"/>
      <c r="G42" s="59"/>
      <c r="H42" s="60"/>
      <c r="I42" s="51"/>
      <c r="J42" s="51"/>
      <c r="K42" s="196"/>
    </row>
    <row r="43" spans="4:11" ht="15">
      <c r="D43" s="59"/>
      <c r="E43" s="59"/>
      <c r="F43" s="59"/>
      <c r="G43" s="59"/>
      <c r="H43" s="60"/>
      <c r="I43" s="51"/>
      <c r="J43" s="51"/>
      <c r="K43" s="196"/>
    </row>
    <row r="44" spans="4:11" ht="15">
      <c r="D44" s="59"/>
      <c r="E44" s="59"/>
      <c r="F44" s="59"/>
      <c r="G44" s="59"/>
      <c r="H44" s="60"/>
      <c r="I44" s="51"/>
      <c r="J44" s="51"/>
      <c r="K44" s="196"/>
    </row>
    <row r="45" spans="4:11" ht="15">
      <c r="D45" s="59"/>
      <c r="E45" s="59"/>
      <c r="F45" s="183"/>
      <c r="G45" s="183"/>
      <c r="H45" s="194"/>
      <c r="I45" s="51"/>
      <c r="J45" s="51"/>
      <c r="K45" s="196"/>
    </row>
    <row r="46" spans="4:11" ht="15">
      <c r="D46" s="59"/>
      <c r="E46" s="59"/>
      <c r="F46" s="183"/>
      <c r="G46" s="183"/>
      <c r="H46" s="194"/>
      <c r="I46" s="51"/>
      <c r="J46" s="51"/>
      <c r="K46" s="196"/>
    </row>
    <row r="47" spans="2:11" ht="14.25">
      <c r="B47" s="1"/>
      <c r="D47" s="59"/>
      <c r="E47" s="59"/>
      <c r="F47" s="183"/>
      <c r="G47" s="183"/>
      <c r="H47" s="194"/>
      <c r="I47" s="208"/>
      <c r="J47" s="208"/>
      <c r="K47" s="196"/>
    </row>
    <row r="48" spans="2:11" ht="14.25">
      <c r="B48" s="1"/>
      <c r="D48" s="59"/>
      <c r="E48" s="59"/>
      <c r="F48" s="183"/>
      <c r="G48" s="183"/>
      <c r="H48" s="194"/>
      <c r="I48" s="208"/>
      <c r="J48" s="208"/>
      <c r="K48" s="196"/>
    </row>
    <row r="49" spans="4:11" ht="14.25">
      <c r="D49" s="59"/>
      <c r="E49" s="59"/>
      <c r="F49" s="183"/>
      <c r="G49" s="183"/>
      <c r="H49" s="194"/>
      <c r="I49" s="208"/>
      <c r="J49" s="208"/>
      <c r="K49" s="196"/>
    </row>
    <row r="50" spans="4:11" ht="14.25">
      <c r="D50" s="59"/>
      <c r="E50" s="59"/>
      <c r="F50" s="183"/>
      <c r="G50" s="183"/>
      <c r="H50" s="194"/>
      <c r="I50" s="208"/>
      <c r="J50" s="208"/>
      <c r="K50" s="196"/>
    </row>
    <row r="51" spans="4:11" ht="14.25">
      <c r="D51" s="59"/>
      <c r="E51" s="59"/>
      <c r="F51" s="183"/>
      <c r="G51" s="183"/>
      <c r="H51" s="194"/>
      <c r="I51" s="208"/>
      <c r="J51" s="208"/>
      <c r="K51" s="196"/>
    </row>
    <row r="52" spans="4:11" ht="14.25">
      <c r="D52" s="59"/>
      <c r="E52" s="59"/>
      <c r="F52" s="183"/>
      <c r="G52" s="183"/>
      <c r="H52" s="194"/>
      <c r="I52" s="208"/>
      <c r="J52" s="208"/>
      <c r="K52" s="196"/>
    </row>
    <row r="53" spans="4:11" ht="14.25">
      <c r="D53" s="59"/>
      <c r="E53" s="59"/>
      <c r="F53" s="183"/>
      <c r="G53" s="183"/>
      <c r="H53" s="194"/>
      <c r="I53" s="208"/>
      <c r="J53" s="208"/>
      <c r="K53" s="196"/>
    </row>
    <row r="54" spans="4:11" ht="14.25">
      <c r="D54" s="59"/>
      <c r="E54" s="59"/>
      <c r="F54" s="183"/>
      <c r="G54" s="183"/>
      <c r="H54" s="194"/>
      <c r="I54" s="208"/>
      <c r="J54" s="208"/>
      <c r="K54" s="196"/>
    </row>
    <row r="55" spans="4:11" ht="14.25">
      <c r="D55" s="59"/>
      <c r="E55" s="59"/>
      <c r="F55" s="183"/>
      <c r="G55" s="183"/>
      <c r="H55" s="194"/>
      <c r="I55" s="208"/>
      <c r="J55" s="208"/>
      <c r="K55" s="196"/>
    </row>
    <row r="56" spans="4:11" ht="14.25">
      <c r="D56" s="59"/>
      <c r="E56" s="59"/>
      <c r="F56" s="183"/>
      <c r="G56" s="183"/>
      <c r="H56" s="194"/>
      <c r="I56" s="208"/>
      <c r="J56" s="208"/>
      <c r="K56" s="196"/>
    </row>
    <row r="57" spans="4:11" ht="14.25">
      <c r="D57" s="59"/>
      <c r="E57" s="59"/>
      <c r="F57" s="183"/>
      <c r="G57" s="183"/>
      <c r="H57" s="194"/>
      <c r="I57" s="208"/>
      <c r="J57" s="208"/>
      <c r="K57" s="196"/>
    </row>
    <row r="58" spans="4:11" ht="14.25">
      <c r="D58" s="59"/>
      <c r="E58" s="59"/>
      <c r="F58" s="183"/>
      <c r="G58" s="183"/>
      <c r="H58" s="194"/>
      <c r="I58" s="208"/>
      <c r="J58" s="208"/>
      <c r="K58" s="196"/>
    </row>
    <row r="59" spans="4:11" ht="14.25">
      <c r="D59" s="59"/>
      <c r="E59" s="59"/>
      <c r="F59" s="183"/>
      <c r="G59" s="183"/>
      <c r="H59" s="194"/>
      <c r="I59" s="208"/>
      <c r="J59" s="208"/>
      <c r="K59" s="196"/>
    </row>
    <row r="60" spans="4:11" ht="14.25">
      <c r="D60" s="59"/>
      <c r="E60" s="59"/>
      <c r="F60" s="193"/>
      <c r="G60" s="193"/>
      <c r="H60" s="182"/>
      <c r="I60" s="208"/>
      <c r="J60" s="208"/>
      <c r="K60" s="196"/>
    </row>
    <row r="61" spans="4:11" ht="14.25">
      <c r="D61" s="59"/>
      <c r="E61" s="59"/>
      <c r="F61" s="193"/>
      <c r="G61" s="193"/>
      <c r="H61" s="182"/>
      <c r="I61" s="208"/>
      <c r="J61" s="208"/>
      <c r="K61" s="196"/>
    </row>
    <row r="62" spans="4:11" ht="14.25">
      <c r="D62" s="59"/>
      <c r="E62" s="59"/>
      <c r="F62" s="193"/>
      <c r="G62" s="193"/>
      <c r="H62" s="182"/>
      <c r="I62" s="208"/>
      <c r="J62" s="208"/>
      <c r="K62" s="196"/>
    </row>
    <row r="63" spans="4:11" ht="14.25">
      <c r="D63" s="59"/>
      <c r="E63" s="59"/>
      <c r="F63" s="193"/>
      <c r="G63" s="193"/>
      <c r="H63" s="182"/>
      <c r="I63" s="208"/>
      <c r="J63" s="208"/>
      <c r="K63" s="196"/>
    </row>
    <row r="64" spans="4:11" ht="14.25">
      <c r="D64" s="82"/>
      <c r="E64" s="82"/>
      <c r="F64" s="193"/>
      <c r="G64" s="193"/>
      <c r="H64" s="182"/>
      <c r="I64" s="208"/>
      <c r="J64" s="208"/>
      <c r="K64" s="196"/>
    </row>
    <row r="65" spans="4:11" ht="14.25">
      <c r="D65" s="82"/>
      <c r="E65" s="82"/>
      <c r="F65" s="193"/>
      <c r="G65" s="193"/>
      <c r="H65" s="182"/>
      <c r="I65" s="208"/>
      <c r="J65" s="208"/>
      <c r="K65" s="196"/>
    </row>
    <row r="66" spans="4:11" ht="14.25">
      <c r="D66" s="82"/>
      <c r="E66" s="82"/>
      <c r="F66" s="193"/>
      <c r="G66" s="193"/>
      <c r="H66" s="182"/>
      <c r="I66" s="208"/>
      <c r="J66" s="208"/>
      <c r="K66" s="196"/>
    </row>
    <row r="67" spans="4:11" ht="14.25">
      <c r="D67" s="82"/>
      <c r="E67" s="82"/>
      <c r="F67" s="193"/>
      <c r="G67" s="193"/>
      <c r="H67" s="182"/>
      <c r="I67" s="208"/>
      <c r="J67" s="208"/>
      <c r="K67" s="196"/>
    </row>
    <row r="68" spans="4:11" ht="14.25">
      <c r="D68" s="82"/>
      <c r="E68" s="82"/>
      <c r="F68" s="193"/>
      <c r="G68" s="193"/>
      <c r="H68" s="182"/>
      <c r="I68" s="208"/>
      <c r="J68" s="208"/>
      <c r="K68" s="196"/>
    </row>
    <row r="69" spans="4:11" ht="14.25">
      <c r="D69" s="82"/>
      <c r="E69" s="82"/>
      <c r="F69" s="193"/>
      <c r="G69" s="193"/>
      <c r="H69" s="182"/>
      <c r="I69" s="208"/>
      <c r="J69" s="208"/>
      <c r="K69" s="196"/>
    </row>
    <row r="70" spans="4:11" ht="14.25">
      <c r="D70" s="82"/>
      <c r="E70" s="82"/>
      <c r="F70" s="193"/>
      <c r="G70" s="193"/>
      <c r="H70" s="182"/>
      <c r="I70" s="208"/>
      <c r="J70" s="208"/>
      <c r="K70" s="196"/>
    </row>
    <row r="71" spans="4:11" ht="14.25">
      <c r="D71" s="82"/>
      <c r="E71" s="82"/>
      <c r="F71" s="193"/>
      <c r="G71" s="193"/>
      <c r="H71" s="182"/>
      <c r="I71" s="208"/>
      <c r="J71" s="208"/>
      <c r="K71" s="196"/>
    </row>
    <row r="72" spans="4:11" ht="14.25">
      <c r="D72" s="82"/>
      <c r="E72" s="82"/>
      <c r="F72" s="193"/>
      <c r="G72" s="193"/>
      <c r="H72" s="182"/>
      <c r="I72" s="208"/>
      <c r="J72" s="208"/>
      <c r="K72" s="196"/>
    </row>
    <row r="73" spans="4:11" ht="14.25">
      <c r="D73" s="82"/>
      <c r="E73" s="82"/>
      <c r="F73" s="193"/>
      <c r="G73" s="193"/>
      <c r="H73" s="182"/>
      <c r="I73" s="208"/>
      <c r="J73" s="208"/>
      <c r="K73" s="196"/>
    </row>
    <row r="74" spans="4:11" ht="14.25">
      <c r="D74" s="82"/>
      <c r="E74" s="82"/>
      <c r="F74" s="193"/>
      <c r="G74" s="193"/>
      <c r="H74" s="182"/>
      <c r="I74" s="208"/>
      <c r="J74" s="208"/>
      <c r="K74" s="196"/>
    </row>
    <row r="75" spans="4:11" ht="14.25">
      <c r="D75" s="82"/>
      <c r="E75" s="82"/>
      <c r="F75" s="193"/>
      <c r="G75" s="193"/>
      <c r="H75" s="182"/>
      <c r="I75" s="208"/>
      <c r="J75" s="208"/>
      <c r="K75" s="196"/>
    </row>
    <row r="76" spans="4:11" ht="14.25">
      <c r="D76" s="82"/>
      <c r="E76" s="82"/>
      <c r="F76" s="193"/>
      <c r="G76" s="193"/>
      <c r="H76" s="182"/>
      <c r="I76" s="208"/>
      <c r="J76" s="208"/>
      <c r="K76" s="196"/>
    </row>
    <row r="77" spans="4:11" ht="14.25">
      <c r="D77" s="82"/>
      <c r="E77" s="82"/>
      <c r="F77" s="193"/>
      <c r="G77" s="193"/>
      <c r="H77" s="182"/>
      <c r="I77" s="208"/>
      <c r="J77" s="208"/>
      <c r="K77" s="196"/>
    </row>
    <row r="78" spans="4:11" ht="14.25">
      <c r="D78" s="82"/>
      <c r="E78" s="82"/>
      <c r="F78" s="193"/>
      <c r="G78" s="193"/>
      <c r="H78" s="182"/>
      <c r="I78" s="208"/>
      <c r="J78" s="208"/>
      <c r="K78" s="196"/>
    </row>
    <row r="79" spans="4:11" ht="14.25">
      <c r="D79" s="82"/>
      <c r="E79" s="82"/>
      <c r="F79" s="193"/>
      <c r="G79" s="193"/>
      <c r="H79" s="182"/>
      <c r="I79" s="208"/>
      <c r="J79" s="208"/>
      <c r="K79" s="196"/>
    </row>
    <row r="80" spans="4:11" ht="14.25">
      <c r="D80" s="82"/>
      <c r="E80" s="82"/>
      <c r="F80" s="193"/>
      <c r="G80" s="193"/>
      <c r="H80" s="182"/>
      <c r="I80" s="208"/>
      <c r="J80" s="208"/>
      <c r="K80" s="196"/>
    </row>
    <row r="81" spans="6:11" ht="14.25">
      <c r="F81" s="193"/>
      <c r="G81" s="193"/>
      <c r="H81" s="182"/>
      <c r="I81" s="208"/>
      <c r="J81" s="208"/>
      <c r="K81" s="196"/>
    </row>
    <row r="82" spans="6:11" ht="14.25">
      <c r="F82" s="193"/>
      <c r="G82" s="193"/>
      <c r="H82" s="182"/>
      <c r="I82" s="208"/>
      <c r="J82" s="208"/>
      <c r="K82" s="196"/>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sheetData>
  <sheetProtection/>
  <mergeCells count="1">
    <mergeCell ref="A2:C2"/>
  </mergeCells>
  <hyperlinks>
    <hyperlink ref="A2" location="Index!A1" display="Back to Index"/>
  </hyperlinks>
  <printOptions gridLines="1"/>
  <pageMargins left="0.7480314960629921" right="0.31496062992125984" top="0.7086614173228347" bottom="0.5118110236220472" header="0.5118110236220472" footer="0"/>
  <pageSetup blackAndWhite="1" horizontalDpi="600" verticalDpi="600" orientation="landscape" paperSize="9" scale="80" r:id="rId1"/>
  <headerFooter alignWithMargins="0">
    <oddFooter>&amp;L&amp;8&amp;D\&amp;T&amp;R&amp;F&amp;A</oddFooter>
  </headerFooter>
</worksheet>
</file>

<file path=xl/worksheets/sheet15.xml><?xml version="1.0" encoding="utf-8"?>
<worksheet xmlns="http://schemas.openxmlformats.org/spreadsheetml/2006/main" xmlns:r="http://schemas.openxmlformats.org/officeDocument/2006/relationships">
  <sheetPr>
    <tabColor indexed="47"/>
    <pageSetUpPr fitToPage="1"/>
  </sheetPr>
  <dimension ref="A1:L141"/>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N7" sqref="N7"/>
    </sheetView>
  </sheetViews>
  <sheetFormatPr defaultColWidth="9.140625" defaultRowHeight="12.75"/>
  <cols>
    <col min="1" max="1" width="4.00390625" style="534" customWidth="1"/>
    <col min="2" max="2" width="4.28125" style="534" customWidth="1"/>
    <col min="3" max="3" width="53.28125" style="529" customWidth="1"/>
    <col min="4" max="7" width="10.28125" style="530" customWidth="1"/>
    <col min="8" max="8" width="10.28125" style="551" bestFit="1" customWidth="1"/>
    <col min="9" max="9" width="9.8515625" style="531" bestFit="1" customWidth="1"/>
    <col min="10" max="10" width="9.8515625" style="531" customWidth="1"/>
    <col min="11" max="11" width="9.8515625" style="530" customWidth="1"/>
    <col min="12" max="12" width="4.140625" style="534" customWidth="1"/>
    <col min="13" max="16384" width="9.140625" style="534" customWidth="1"/>
  </cols>
  <sheetData>
    <row r="1" spans="1:11" s="518" customFormat="1" ht="20.25">
      <c r="A1" s="517" t="s">
        <v>76</v>
      </c>
      <c r="D1" s="519"/>
      <c r="E1" s="519"/>
      <c r="F1" s="519"/>
      <c r="G1" s="519"/>
      <c r="H1" s="519"/>
      <c r="I1" s="699"/>
      <c r="J1" s="699"/>
      <c r="K1" s="519"/>
    </row>
    <row r="2" spans="1:12" s="522" customFormat="1" ht="45">
      <c r="A2" s="988" t="s">
        <v>52</v>
      </c>
      <c r="B2" s="988"/>
      <c r="C2" s="988"/>
      <c r="D2" s="520">
        <v>43070</v>
      </c>
      <c r="E2" s="520">
        <v>43160</v>
      </c>
      <c r="F2" s="520">
        <v>43252</v>
      </c>
      <c r="G2" s="520">
        <v>43344</v>
      </c>
      <c r="H2" s="369">
        <v>43435</v>
      </c>
      <c r="I2" s="368" t="s">
        <v>446</v>
      </c>
      <c r="J2" s="368" t="s">
        <v>447</v>
      </c>
      <c r="K2" s="520"/>
      <c r="L2" s="521"/>
    </row>
    <row r="3" spans="1:11" s="525" customFormat="1" ht="7.5" customHeight="1">
      <c r="A3" s="523"/>
      <c r="B3" s="524"/>
      <c r="D3" s="526"/>
      <c r="E3" s="526"/>
      <c r="F3" s="526"/>
      <c r="G3" s="526"/>
      <c r="H3" s="527"/>
      <c r="I3" s="536"/>
      <c r="J3" s="536"/>
      <c r="K3" s="526"/>
    </row>
    <row r="4" spans="1:11" ht="15">
      <c r="A4" s="28" t="s">
        <v>364</v>
      </c>
      <c r="B4" s="528"/>
      <c r="D4" s="531"/>
      <c r="E4" s="531"/>
      <c r="F4" s="531"/>
      <c r="G4" s="531"/>
      <c r="H4" s="532"/>
      <c r="I4" s="533"/>
      <c r="J4" s="533"/>
      <c r="K4" s="531"/>
    </row>
    <row r="5" spans="1:10" ht="15">
      <c r="A5" s="535"/>
      <c r="B5" s="534" t="s">
        <v>78</v>
      </c>
      <c r="C5" s="534"/>
      <c r="D5" s="531">
        <v>11205</v>
      </c>
      <c r="E5" s="531">
        <v>11205</v>
      </c>
      <c r="F5" s="531">
        <v>11205</v>
      </c>
      <c r="G5" s="531">
        <v>11205</v>
      </c>
      <c r="H5" s="702">
        <v>11205</v>
      </c>
      <c r="I5" s="70">
        <v>0</v>
      </c>
      <c r="J5" s="70">
        <v>0</v>
      </c>
    </row>
    <row r="6" spans="2:11" s="535" customFormat="1" ht="15">
      <c r="B6" s="534" t="s">
        <v>79</v>
      </c>
      <c r="D6" s="531">
        <v>34455</v>
      </c>
      <c r="E6" s="531">
        <v>35545</v>
      </c>
      <c r="F6" s="531">
        <v>33918</v>
      </c>
      <c r="G6" s="531">
        <v>33354</v>
      </c>
      <c r="H6" s="702">
        <v>34658</v>
      </c>
      <c r="I6" s="70">
        <v>3.909576062841036</v>
      </c>
      <c r="J6" s="70">
        <v>0.5891742852996762</v>
      </c>
      <c r="K6" s="530"/>
    </row>
    <row r="7" spans="2:11" s="535" customFormat="1" ht="36" customHeight="1">
      <c r="B7" s="989" t="s">
        <v>266</v>
      </c>
      <c r="C7" s="989"/>
      <c r="D7" s="531">
        <v>-4490</v>
      </c>
      <c r="E7" s="531">
        <v>-5596</v>
      </c>
      <c r="F7" s="531">
        <v>-5508</v>
      </c>
      <c r="G7" s="531">
        <v>-5468</v>
      </c>
      <c r="H7" s="702">
        <v>-5622</v>
      </c>
      <c r="I7" s="70">
        <v>-2.8163862472567747</v>
      </c>
      <c r="J7" s="70">
        <v>-25.211581291759465</v>
      </c>
      <c r="K7" s="530"/>
    </row>
    <row r="8" spans="2:11" s="535" customFormat="1" ht="15">
      <c r="B8" s="535" t="s">
        <v>267</v>
      </c>
      <c r="D8" s="536">
        <v>41170</v>
      </c>
      <c r="E8" s="536">
        <v>41154</v>
      </c>
      <c r="F8" s="536">
        <v>39615</v>
      </c>
      <c r="G8" s="536">
        <v>39091</v>
      </c>
      <c r="H8" s="681">
        <v>40241</v>
      </c>
      <c r="I8" s="51">
        <v>2.9418536235962245</v>
      </c>
      <c r="J8" s="51">
        <v>-2.2564974495992263</v>
      </c>
      <c r="K8" s="526"/>
    </row>
    <row r="9" spans="3:11" ht="15">
      <c r="C9" s="534"/>
      <c r="D9" s="531"/>
      <c r="E9" s="531"/>
      <c r="F9" s="531"/>
      <c r="G9" s="531"/>
      <c r="H9" s="702"/>
      <c r="I9" s="70"/>
      <c r="J9" s="51"/>
      <c r="K9" s="526"/>
    </row>
    <row r="10" spans="2:10" ht="14.25">
      <c r="B10" s="534" t="s">
        <v>323</v>
      </c>
      <c r="C10" s="534"/>
      <c r="D10" s="531">
        <v>3375</v>
      </c>
      <c r="E10" s="531">
        <v>2981</v>
      </c>
      <c r="F10" s="531">
        <v>2420</v>
      </c>
      <c r="G10" s="531">
        <v>3417</v>
      </c>
      <c r="H10" s="702">
        <v>3394</v>
      </c>
      <c r="I10" s="70">
        <v>-0.673105062920687</v>
      </c>
      <c r="J10" s="70">
        <v>0.5629629629629651</v>
      </c>
    </row>
    <row r="11" spans="2:10" ht="14.25">
      <c r="B11" s="537" t="s">
        <v>226</v>
      </c>
      <c r="C11" s="534"/>
      <c r="D11" s="531">
        <v>-1120</v>
      </c>
      <c r="E11" s="531">
        <v>0</v>
      </c>
      <c r="F11" s="531">
        <v>0</v>
      </c>
      <c r="G11" s="531">
        <v>0</v>
      </c>
      <c r="H11" s="702">
        <v>0</v>
      </c>
      <c r="I11" s="70">
        <v>0</v>
      </c>
      <c r="J11" s="70">
        <v>-100</v>
      </c>
    </row>
    <row r="12" spans="2:11" s="535" customFormat="1" ht="15">
      <c r="B12" s="538" t="s">
        <v>199</v>
      </c>
      <c r="D12" s="536">
        <v>43425</v>
      </c>
      <c r="E12" s="536">
        <v>44135</v>
      </c>
      <c r="F12" s="536">
        <v>42035</v>
      </c>
      <c r="G12" s="536">
        <v>42508</v>
      </c>
      <c r="H12" s="681">
        <v>43635</v>
      </c>
      <c r="I12" s="51">
        <v>2.6512656441140425</v>
      </c>
      <c r="J12" s="51">
        <v>0.4835924006908465</v>
      </c>
      <c r="K12" s="526"/>
    </row>
    <row r="13" spans="2:11" ht="15">
      <c r="B13" s="537"/>
      <c r="C13" s="534"/>
      <c r="D13" s="531"/>
      <c r="E13" s="531"/>
      <c r="F13" s="531"/>
      <c r="G13" s="531"/>
      <c r="H13" s="702"/>
      <c r="I13" s="70"/>
      <c r="J13" s="51"/>
      <c r="K13" s="526"/>
    </row>
    <row r="14" spans="2:10" ht="14.25">
      <c r="B14" s="50" t="s">
        <v>395</v>
      </c>
      <c r="C14" s="534"/>
      <c r="D14" s="531">
        <v>961</v>
      </c>
      <c r="E14" s="531">
        <v>1060</v>
      </c>
      <c r="F14" s="531">
        <v>1558</v>
      </c>
      <c r="G14" s="531">
        <v>1606</v>
      </c>
      <c r="H14" s="702">
        <v>1605</v>
      </c>
      <c r="I14" s="70">
        <v>-0.062266500622665255</v>
      </c>
      <c r="J14" s="70">
        <v>67.01352757544225</v>
      </c>
    </row>
    <row r="15" spans="2:10" ht="14.25">
      <c r="B15" s="537" t="s">
        <v>324</v>
      </c>
      <c r="C15" s="534"/>
      <c r="D15" s="531">
        <v>1212</v>
      </c>
      <c r="E15" s="531">
        <v>1505</v>
      </c>
      <c r="F15" s="531">
        <v>3669</v>
      </c>
      <c r="G15" s="531">
        <v>3648</v>
      </c>
      <c r="H15" s="702">
        <v>3628</v>
      </c>
      <c r="I15" s="70">
        <v>-0.5482456140350922</v>
      </c>
      <c r="J15" s="70" t="s">
        <v>461</v>
      </c>
    </row>
    <row r="16" spans="2:11" s="535" customFormat="1" ht="15">
      <c r="B16" s="538" t="s">
        <v>200</v>
      </c>
      <c r="D16" s="536">
        <v>45598</v>
      </c>
      <c r="E16" s="536">
        <v>46700</v>
      </c>
      <c r="F16" s="536">
        <v>47262</v>
      </c>
      <c r="G16" s="536">
        <v>47762</v>
      </c>
      <c r="H16" s="681">
        <v>48868</v>
      </c>
      <c r="I16" s="51">
        <v>2.315648423432859</v>
      </c>
      <c r="J16" s="51">
        <v>7.17136716522655</v>
      </c>
      <c r="K16" s="526"/>
    </row>
    <row r="17" spans="2:12" s="525" customFormat="1" ht="6.75" customHeight="1">
      <c r="B17" s="524"/>
      <c r="C17" s="539"/>
      <c r="D17" s="531"/>
      <c r="E17" s="531"/>
      <c r="F17" s="531"/>
      <c r="G17" s="531"/>
      <c r="H17" s="702"/>
      <c r="I17" s="70"/>
      <c r="J17" s="51"/>
      <c r="K17" s="526"/>
      <c r="L17" s="534"/>
    </row>
    <row r="18" spans="1:11" s="535" customFormat="1" ht="15">
      <c r="A18" s="538" t="s">
        <v>201</v>
      </c>
      <c r="D18" s="536">
        <v>287589</v>
      </c>
      <c r="E18" s="536">
        <v>294672</v>
      </c>
      <c r="F18" s="536">
        <v>291819</v>
      </c>
      <c r="G18" s="536">
        <v>294767</v>
      </c>
      <c r="H18" s="681">
        <v>289636</v>
      </c>
      <c r="I18" s="51">
        <v>-1.740696889407567</v>
      </c>
      <c r="J18" s="51">
        <v>0.7117796577755131</v>
      </c>
      <c r="K18" s="526"/>
    </row>
    <row r="19" spans="2:11" ht="15">
      <c r="B19" s="538"/>
      <c r="C19" s="535"/>
      <c r="D19" s="531"/>
      <c r="E19" s="531"/>
      <c r="F19" s="531"/>
      <c r="G19" s="531"/>
      <c r="H19" s="902"/>
      <c r="I19" s="901"/>
      <c r="J19" s="901"/>
      <c r="K19" s="536"/>
    </row>
    <row r="20" spans="2:10" ht="15">
      <c r="B20" s="538"/>
      <c r="C20" s="535"/>
      <c r="D20" s="531"/>
      <c r="E20" s="531"/>
      <c r="F20" s="531"/>
      <c r="G20" s="531"/>
      <c r="H20" s="902"/>
      <c r="I20" s="893"/>
      <c r="J20" s="893"/>
    </row>
    <row r="21" spans="1:11" ht="15">
      <c r="A21" s="538" t="s">
        <v>202</v>
      </c>
      <c r="C21" s="535"/>
      <c r="D21" s="531"/>
      <c r="E21" s="531"/>
      <c r="F21" s="531"/>
      <c r="G21" s="531"/>
      <c r="H21" s="902"/>
      <c r="I21" s="893"/>
      <c r="J21" s="893"/>
      <c r="K21" s="531"/>
    </row>
    <row r="22" spans="2:11" s="535" customFormat="1" ht="15">
      <c r="B22" s="535" t="s">
        <v>235</v>
      </c>
      <c r="D22" s="540">
        <v>14.3</v>
      </c>
      <c r="E22" s="540">
        <v>14</v>
      </c>
      <c r="F22" s="686">
        <v>13.6</v>
      </c>
      <c r="G22" s="686">
        <v>13.3</v>
      </c>
      <c r="H22" s="944">
        <v>13.9</v>
      </c>
      <c r="I22" s="945">
        <v>0.5999999999999996</v>
      </c>
      <c r="J22" s="945">
        <v>-0.40000000000000036</v>
      </c>
      <c r="K22" s="540"/>
    </row>
    <row r="23" spans="2:11" s="535" customFormat="1" ht="15">
      <c r="B23" s="538" t="s">
        <v>77</v>
      </c>
      <c r="D23" s="540">
        <v>15.1</v>
      </c>
      <c r="E23" s="540">
        <v>15</v>
      </c>
      <c r="F23" s="686">
        <v>14.4</v>
      </c>
      <c r="G23" s="686">
        <v>14.4</v>
      </c>
      <c r="H23" s="944">
        <v>15.1</v>
      </c>
      <c r="I23" s="945">
        <v>0.6999999999999993</v>
      </c>
      <c r="J23" s="945">
        <v>0</v>
      </c>
      <c r="K23" s="540"/>
    </row>
    <row r="24" spans="2:11" s="535" customFormat="1" ht="15">
      <c r="B24" s="538" t="s">
        <v>203</v>
      </c>
      <c r="D24" s="541">
        <v>15.9</v>
      </c>
      <c r="E24" s="541">
        <v>15.8</v>
      </c>
      <c r="F24" s="541">
        <v>16.2</v>
      </c>
      <c r="G24" s="541">
        <v>16.2</v>
      </c>
      <c r="H24" s="946">
        <v>16.9</v>
      </c>
      <c r="I24" s="947">
        <v>0.6999999999999993</v>
      </c>
      <c r="J24" s="947">
        <v>0.9999999999999982</v>
      </c>
      <c r="K24" s="541"/>
    </row>
    <row r="25" spans="2:12" s="525" customFormat="1" ht="6" customHeight="1">
      <c r="B25" s="524"/>
      <c r="D25" s="540"/>
      <c r="E25" s="540"/>
      <c r="F25" s="540"/>
      <c r="G25" s="540"/>
      <c r="H25" s="946"/>
      <c r="I25" s="945"/>
      <c r="J25" s="945"/>
      <c r="K25" s="540"/>
      <c r="L25" s="535"/>
    </row>
    <row r="26" spans="2:11" s="535" customFormat="1" ht="15">
      <c r="B26" s="535" t="s">
        <v>325</v>
      </c>
      <c r="D26" s="541">
        <v>13.9</v>
      </c>
      <c r="E26" s="541">
        <v>14</v>
      </c>
      <c r="F26" s="541">
        <v>13.6</v>
      </c>
      <c r="G26" s="541">
        <v>13.3</v>
      </c>
      <c r="H26" s="946">
        <v>13.9</v>
      </c>
      <c r="I26" s="947">
        <v>0.5999999999999996</v>
      </c>
      <c r="J26" s="947">
        <v>0</v>
      </c>
      <c r="K26" s="541"/>
    </row>
    <row r="27" spans="2:12" s="539" customFormat="1" ht="14.25">
      <c r="B27" s="542"/>
      <c r="D27" s="531"/>
      <c r="E27" s="531"/>
      <c r="F27" s="531"/>
      <c r="G27" s="531"/>
      <c r="H27" s="702"/>
      <c r="I27" s="531"/>
      <c r="J27" s="531"/>
      <c r="K27" s="531"/>
      <c r="L27" s="534"/>
    </row>
    <row r="28" spans="2:12" s="535" customFormat="1" ht="15">
      <c r="B28" s="543"/>
      <c r="D28" s="526"/>
      <c r="E28" s="526"/>
      <c r="F28" s="526"/>
      <c r="G28" s="526"/>
      <c r="H28" s="62"/>
      <c r="I28" s="536"/>
      <c r="J28" s="536"/>
      <c r="K28" s="526"/>
      <c r="L28" s="534"/>
    </row>
    <row r="29" spans="2:8" ht="15">
      <c r="B29" s="544" t="s">
        <v>205</v>
      </c>
      <c r="C29" s="544"/>
      <c r="D29" s="545"/>
      <c r="E29" s="545"/>
      <c r="F29" s="545"/>
      <c r="G29" s="545"/>
      <c r="H29" s="546"/>
    </row>
    <row r="30" spans="2:10" ht="58.5" customHeight="1">
      <c r="B30" s="199" t="s">
        <v>251</v>
      </c>
      <c r="C30" s="987" t="s">
        <v>318</v>
      </c>
      <c r="D30" s="987"/>
      <c r="E30" s="987"/>
      <c r="F30" s="987"/>
      <c r="G30" s="987"/>
      <c r="H30" s="987"/>
      <c r="I30" s="987"/>
      <c r="J30" s="987"/>
    </row>
    <row r="31" spans="2:11" ht="45.75" customHeight="1">
      <c r="B31" s="199" t="s">
        <v>315</v>
      </c>
      <c r="C31" s="987" t="s">
        <v>352</v>
      </c>
      <c r="D31" s="987"/>
      <c r="E31" s="987"/>
      <c r="F31" s="987"/>
      <c r="G31" s="987"/>
      <c r="H31" s="987"/>
      <c r="I31" s="987"/>
      <c r="J31" s="987"/>
      <c r="K31" s="547"/>
    </row>
    <row r="32" spans="2:8" ht="14.25">
      <c r="B32" s="801"/>
      <c r="C32" s="801"/>
      <c r="D32" s="548"/>
      <c r="E32" s="548"/>
      <c r="F32" s="548"/>
      <c r="G32" s="548"/>
      <c r="H32" s="549"/>
    </row>
    <row r="33" spans="4:8" ht="14.25">
      <c r="D33" s="548"/>
      <c r="E33" s="548"/>
      <c r="F33" s="548"/>
      <c r="G33" s="548"/>
      <c r="H33" s="549"/>
    </row>
    <row r="34" ht="14.25">
      <c r="H34" s="549"/>
    </row>
    <row r="35" ht="14.25">
      <c r="H35" s="549"/>
    </row>
    <row r="36" ht="14.25">
      <c r="H36" s="549"/>
    </row>
    <row r="37" ht="14.25">
      <c r="H37" s="550"/>
    </row>
    <row r="38" ht="14.25">
      <c r="H38" s="550"/>
    </row>
    <row r="39" ht="14.25">
      <c r="H39" s="550"/>
    </row>
    <row r="40" ht="14.25">
      <c r="H40" s="550"/>
    </row>
    <row r="41" ht="14.25">
      <c r="H41" s="550"/>
    </row>
    <row r="42" ht="14.25">
      <c r="H42" s="550"/>
    </row>
    <row r="43" ht="14.25">
      <c r="H43" s="550"/>
    </row>
    <row r="44" ht="14.25">
      <c r="H44" s="550"/>
    </row>
    <row r="45" ht="14.25">
      <c r="H45" s="550"/>
    </row>
    <row r="46" ht="14.25">
      <c r="H46" s="550"/>
    </row>
    <row r="47" ht="14.25">
      <c r="H47" s="550"/>
    </row>
    <row r="48" ht="14.25">
      <c r="H48" s="550"/>
    </row>
    <row r="49" ht="14.25">
      <c r="H49" s="550"/>
    </row>
    <row r="50" ht="14.25">
      <c r="H50" s="550"/>
    </row>
    <row r="51" ht="14.25">
      <c r="H51" s="550"/>
    </row>
    <row r="52" ht="14.25">
      <c r="H52" s="550"/>
    </row>
    <row r="53" ht="14.25">
      <c r="H53" s="550"/>
    </row>
    <row r="54" ht="14.25">
      <c r="H54" s="550"/>
    </row>
    <row r="55" ht="14.25">
      <c r="H55" s="550"/>
    </row>
    <row r="56" ht="14.25">
      <c r="H56" s="550"/>
    </row>
    <row r="57" ht="14.25">
      <c r="H57" s="550"/>
    </row>
    <row r="58" ht="14.25">
      <c r="H58" s="550"/>
    </row>
    <row r="59" ht="14.25">
      <c r="H59" s="550"/>
    </row>
    <row r="60" ht="14.25">
      <c r="H60" s="550"/>
    </row>
    <row r="61" ht="14.25">
      <c r="H61" s="550"/>
    </row>
    <row r="62" ht="14.25">
      <c r="H62" s="550"/>
    </row>
    <row r="63" ht="14.25">
      <c r="H63" s="550"/>
    </row>
    <row r="64" ht="14.25">
      <c r="H64" s="550"/>
    </row>
    <row r="65" ht="14.25">
      <c r="H65" s="550"/>
    </row>
    <row r="66" ht="14.25">
      <c r="H66" s="550"/>
    </row>
    <row r="67" ht="14.25">
      <c r="H67" s="550"/>
    </row>
    <row r="68" ht="14.25">
      <c r="H68" s="550"/>
    </row>
    <row r="69" ht="14.25">
      <c r="H69" s="550"/>
    </row>
    <row r="70" ht="14.25">
      <c r="H70" s="550"/>
    </row>
    <row r="71" ht="14.25">
      <c r="H71" s="550"/>
    </row>
    <row r="72" ht="14.25">
      <c r="H72" s="550"/>
    </row>
    <row r="73" ht="14.25">
      <c r="H73" s="550"/>
    </row>
    <row r="74" ht="14.25">
      <c r="H74" s="550"/>
    </row>
    <row r="75" ht="14.25">
      <c r="H75" s="550"/>
    </row>
    <row r="76" ht="14.25">
      <c r="H76" s="550"/>
    </row>
    <row r="77" ht="14.25">
      <c r="H77" s="550"/>
    </row>
    <row r="78" ht="14.25">
      <c r="H78" s="550"/>
    </row>
    <row r="79" ht="14.25">
      <c r="H79" s="550"/>
    </row>
    <row r="80" ht="14.25">
      <c r="H80" s="550"/>
    </row>
    <row r="81" ht="14.25">
      <c r="H81" s="550"/>
    </row>
    <row r="82" ht="14.25">
      <c r="H82" s="550"/>
    </row>
    <row r="83" ht="14.25">
      <c r="H83" s="550"/>
    </row>
    <row r="84" ht="14.25">
      <c r="H84" s="550"/>
    </row>
    <row r="85" ht="14.25">
      <c r="H85" s="550"/>
    </row>
    <row r="86" ht="14.25">
      <c r="H86" s="550"/>
    </row>
    <row r="87" ht="14.25">
      <c r="H87" s="550"/>
    </row>
    <row r="88" ht="14.25">
      <c r="H88" s="550"/>
    </row>
    <row r="89" ht="14.25">
      <c r="H89" s="550"/>
    </row>
    <row r="90" ht="14.25">
      <c r="H90" s="550"/>
    </row>
    <row r="91" ht="14.25">
      <c r="H91" s="550"/>
    </row>
    <row r="92" ht="14.25">
      <c r="H92" s="550"/>
    </row>
    <row r="93" ht="14.25">
      <c r="H93" s="550"/>
    </row>
    <row r="94" ht="14.25">
      <c r="H94" s="550"/>
    </row>
    <row r="95" ht="14.25">
      <c r="H95" s="550"/>
    </row>
    <row r="96" ht="14.25">
      <c r="H96" s="550"/>
    </row>
    <row r="97" ht="14.25">
      <c r="H97" s="550"/>
    </row>
    <row r="98" ht="14.25">
      <c r="H98" s="550"/>
    </row>
    <row r="99" ht="14.25">
      <c r="H99" s="550"/>
    </row>
    <row r="100" ht="14.25">
      <c r="H100" s="550"/>
    </row>
    <row r="101" ht="14.25">
      <c r="H101" s="550"/>
    </row>
    <row r="102" ht="14.25">
      <c r="H102" s="550"/>
    </row>
    <row r="103" ht="14.25">
      <c r="H103" s="550"/>
    </row>
    <row r="104" ht="14.25">
      <c r="H104" s="550"/>
    </row>
    <row r="105" ht="14.25">
      <c r="H105" s="550"/>
    </row>
    <row r="106" ht="14.25">
      <c r="H106" s="550"/>
    </row>
    <row r="107" ht="14.25">
      <c r="H107" s="550"/>
    </row>
    <row r="108" ht="14.25">
      <c r="H108" s="550"/>
    </row>
    <row r="109" ht="14.25">
      <c r="H109" s="550"/>
    </row>
    <row r="110" ht="14.25">
      <c r="H110" s="550"/>
    </row>
    <row r="111" ht="14.25">
      <c r="H111" s="550"/>
    </row>
    <row r="112" ht="14.25">
      <c r="H112" s="550"/>
    </row>
    <row r="113" ht="14.25">
      <c r="H113" s="550"/>
    </row>
    <row r="114" ht="14.25">
      <c r="H114" s="550"/>
    </row>
    <row r="115" ht="14.25">
      <c r="H115" s="550"/>
    </row>
    <row r="116" ht="14.25">
      <c r="H116" s="550"/>
    </row>
    <row r="117" ht="14.25">
      <c r="H117" s="550"/>
    </row>
    <row r="118" ht="14.25">
      <c r="H118" s="550"/>
    </row>
    <row r="119" ht="14.25">
      <c r="H119" s="550"/>
    </row>
    <row r="120" ht="14.25">
      <c r="H120" s="550"/>
    </row>
    <row r="121" ht="14.25">
      <c r="H121" s="550"/>
    </row>
    <row r="122" ht="14.25">
      <c r="H122" s="550"/>
    </row>
    <row r="123" ht="14.25">
      <c r="H123" s="550"/>
    </row>
    <row r="124" ht="14.25">
      <c r="H124" s="550"/>
    </row>
    <row r="125" ht="14.25">
      <c r="H125" s="550"/>
    </row>
    <row r="126" ht="14.25">
      <c r="H126" s="550"/>
    </row>
    <row r="127" ht="14.25">
      <c r="H127" s="550"/>
    </row>
    <row r="128" ht="14.25">
      <c r="H128" s="550"/>
    </row>
    <row r="129" ht="14.25">
      <c r="H129" s="550"/>
    </row>
    <row r="130" ht="14.25">
      <c r="H130" s="550"/>
    </row>
    <row r="131" ht="14.25">
      <c r="H131" s="550"/>
    </row>
    <row r="132" ht="14.25">
      <c r="H132" s="550"/>
    </row>
    <row r="133" ht="14.25">
      <c r="H133" s="550"/>
    </row>
    <row r="134" ht="14.25">
      <c r="H134" s="550"/>
    </row>
    <row r="135" ht="14.25">
      <c r="H135" s="550"/>
    </row>
    <row r="136" ht="14.25">
      <c r="H136" s="550"/>
    </row>
    <row r="137" ht="14.25">
      <c r="H137" s="550"/>
    </row>
    <row r="138" ht="14.25">
      <c r="H138" s="550"/>
    </row>
    <row r="139" ht="14.25">
      <c r="H139" s="550"/>
    </row>
    <row r="140" ht="14.25">
      <c r="H140" s="550"/>
    </row>
    <row r="141" ht="14.25">
      <c r="H141" s="550"/>
    </row>
  </sheetData>
  <sheetProtection/>
  <mergeCells count="4">
    <mergeCell ref="C30:J30"/>
    <mergeCell ref="C31:J31"/>
    <mergeCell ref="A2:C2"/>
    <mergeCell ref="B7:C7"/>
  </mergeCells>
  <hyperlinks>
    <hyperlink ref="A2" location="Index!A1" display="Back to Index"/>
  </hyperlinks>
  <printOptions/>
  <pageMargins left="0.75" right="0.75" top="1" bottom="1" header="0.5" footer="0.5"/>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143"/>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E42" sqref="E42"/>
    </sheetView>
  </sheetViews>
  <sheetFormatPr defaultColWidth="9.140625" defaultRowHeight="12.75"/>
  <cols>
    <col min="2" max="2" width="14.00390625" style="0" customWidth="1"/>
    <col min="3" max="3" width="31.28125" style="0" customWidth="1"/>
    <col min="4" max="7" width="9.57421875" style="131" customWidth="1"/>
    <col min="8" max="8" width="10.421875" style="75" customWidth="1"/>
    <col min="9" max="9" width="3.57421875" style="0" customWidth="1"/>
    <col min="10" max="10" width="8.140625" style="0" customWidth="1"/>
    <col min="11" max="11" width="11.140625" style="75" customWidth="1"/>
    <col min="12" max="12" width="9.140625" style="0" customWidth="1"/>
  </cols>
  <sheetData>
    <row r="1" spans="1:11" s="24" customFormat="1" ht="20.25">
      <c r="A1" s="23" t="s">
        <v>258</v>
      </c>
      <c r="D1" s="79"/>
      <c r="E1" s="79"/>
      <c r="F1" s="79"/>
      <c r="G1" s="79"/>
      <c r="H1" s="79"/>
      <c r="K1" s="79"/>
    </row>
    <row r="2" spans="1:12" s="26" customFormat="1" ht="15">
      <c r="A2" s="980" t="s">
        <v>208</v>
      </c>
      <c r="B2" s="980"/>
      <c r="C2" s="980"/>
      <c r="D2" s="139" t="s">
        <v>332</v>
      </c>
      <c r="E2" s="139" t="s">
        <v>341</v>
      </c>
      <c r="F2" s="139" t="s">
        <v>388</v>
      </c>
      <c r="G2" s="139" t="s">
        <v>425</v>
      </c>
      <c r="H2" s="139" t="s">
        <v>440</v>
      </c>
      <c r="I2" s="139"/>
      <c r="J2" s="139" t="s">
        <v>443</v>
      </c>
      <c r="K2" s="139" t="s">
        <v>444</v>
      </c>
      <c r="L2" s="139"/>
    </row>
    <row r="3" spans="4:11" ht="6" customHeight="1">
      <c r="D3" s="174"/>
      <c r="E3" s="174"/>
      <c r="F3" s="687"/>
      <c r="G3" s="687"/>
      <c r="H3" s="68"/>
      <c r="K3" s="68"/>
    </row>
    <row r="4" spans="1:11" s="38" customFormat="1" ht="15">
      <c r="A4" s="37" t="s">
        <v>81</v>
      </c>
      <c r="D4" s="169"/>
      <c r="E4" s="169"/>
      <c r="F4" s="688"/>
      <c r="G4" s="688"/>
      <c r="H4" s="161"/>
      <c r="I4" s="42"/>
      <c r="J4" s="42"/>
      <c r="K4" s="161"/>
    </row>
    <row r="5" spans="1:13" s="38" customFormat="1" ht="15">
      <c r="A5" s="30" t="s">
        <v>54</v>
      </c>
      <c r="D5" s="179"/>
      <c r="E5" s="179"/>
      <c r="F5" s="179"/>
      <c r="G5" s="179"/>
      <c r="H5" s="220"/>
      <c r="I5" s="178"/>
      <c r="J5" s="693"/>
      <c r="K5" s="285"/>
      <c r="L5" s="200"/>
      <c r="M5" s="371"/>
    </row>
    <row r="6" spans="2:12" s="38" customFormat="1" ht="15">
      <c r="B6" s="38" t="s">
        <v>195</v>
      </c>
      <c r="D6" s="167">
        <v>39.21440261865794</v>
      </c>
      <c r="E6" s="167">
        <v>40.44642857142857</v>
      </c>
      <c r="F6" s="167">
        <v>43.67780206056822</v>
      </c>
      <c r="G6" s="167">
        <v>42.84444444444445</v>
      </c>
      <c r="H6" s="950">
        <v>44.65331278890601</v>
      </c>
      <c r="I6" s="42"/>
      <c r="J6" s="52">
        <v>39.173096276417304</v>
      </c>
      <c r="K6" s="951">
        <v>42.8809830842752</v>
      </c>
      <c r="L6" s="216"/>
    </row>
    <row r="7" spans="2:12" s="38" customFormat="1" ht="15">
      <c r="B7" s="38" t="s">
        <v>80</v>
      </c>
      <c r="D7" s="167">
        <v>43.56792144026186</v>
      </c>
      <c r="E7" s="167">
        <v>40.416666666666664</v>
      </c>
      <c r="F7" s="167">
        <v>44.36465813300031</v>
      </c>
      <c r="G7" s="167">
        <v>43.97037037037037</v>
      </c>
      <c r="H7" s="950">
        <v>46.13251155624037</v>
      </c>
      <c r="I7" s="42"/>
      <c r="J7" s="52">
        <v>44.23851056692385</v>
      </c>
      <c r="K7" s="951">
        <v>43.692634453462794</v>
      </c>
      <c r="L7" s="216"/>
    </row>
    <row r="8" spans="2:12" s="38" customFormat="1" ht="15">
      <c r="B8" s="42" t="s">
        <v>309</v>
      </c>
      <c r="D8" s="167">
        <v>6.546644844517186</v>
      </c>
      <c r="E8" s="167">
        <v>7.410714285714286</v>
      </c>
      <c r="F8" s="167">
        <v>3.3406181704651887</v>
      </c>
      <c r="G8" s="167">
        <v>6.637037037037037</v>
      </c>
      <c r="H8" s="950">
        <v>2.8351309707241907</v>
      </c>
      <c r="I8" s="42"/>
      <c r="J8" s="52">
        <v>7.17879906071788</v>
      </c>
      <c r="K8" s="951">
        <v>5.09747401957066</v>
      </c>
      <c r="L8" s="216"/>
    </row>
    <row r="9" spans="2:12" s="38" customFormat="1" ht="15">
      <c r="B9" s="38" t="s">
        <v>23</v>
      </c>
      <c r="D9" s="167">
        <v>10.671031096563013</v>
      </c>
      <c r="E9" s="167">
        <v>11.726190476190476</v>
      </c>
      <c r="F9" s="167">
        <v>8.616921635966282</v>
      </c>
      <c r="G9" s="167">
        <v>6.548148148148149</v>
      </c>
      <c r="H9" s="950">
        <v>6.37904468412943</v>
      </c>
      <c r="I9" s="42"/>
      <c r="J9" s="52">
        <v>9.40959409594096</v>
      </c>
      <c r="K9" s="951">
        <v>8.328908442691345</v>
      </c>
      <c r="L9" s="216"/>
    </row>
    <row r="10" spans="1:12" s="38" customFormat="1" ht="14.25">
      <c r="A10" s="31" t="s">
        <v>53</v>
      </c>
      <c r="D10" s="179"/>
      <c r="E10" s="179"/>
      <c r="F10" s="179"/>
      <c r="G10" s="179"/>
      <c r="H10" s="952"/>
      <c r="I10" s="906"/>
      <c r="J10" s="693"/>
      <c r="K10" s="952"/>
      <c r="L10" s="200"/>
    </row>
    <row r="11" spans="2:12" s="38" customFormat="1" ht="15">
      <c r="B11" s="38" t="s">
        <v>33</v>
      </c>
      <c r="D11" s="167">
        <v>64.81178396072012</v>
      </c>
      <c r="E11" s="167">
        <v>62.023809523809526</v>
      </c>
      <c r="F11" s="129">
        <v>61.72338432719325</v>
      </c>
      <c r="G11" s="129">
        <v>62.281481481481485</v>
      </c>
      <c r="H11" s="951">
        <v>61.972265023112485</v>
      </c>
      <c r="I11" s="42"/>
      <c r="J11" s="393">
        <v>65.39751761153975</v>
      </c>
      <c r="K11" s="951">
        <v>62.00409618448002</v>
      </c>
      <c r="L11" s="216"/>
    </row>
    <row r="12" spans="2:12" s="38" customFormat="1" ht="15">
      <c r="B12" s="38" t="s">
        <v>34</v>
      </c>
      <c r="D12" s="167">
        <v>19.639934533551553</v>
      </c>
      <c r="E12" s="167">
        <v>21.458333333333332</v>
      </c>
      <c r="F12" s="129">
        <v>20.293474867311893</v>
      </c>
      <c r="G12" s="129">
        <v>19.91111111111111</v>
      </c>
      <c r="H12" s="951">
        <v>21.51001540832049</v>
      </c>
      <c r="I12" s="42"/>
      <c r="J12" s="393">
        <v>18.643072794364308</v>
      </c>
      <c r="K12" s="951">
        <v>20.791928999469015</v>
      </c>
      <c r="L12" s="216"/>
    </row>
    <row r="13" spans="2:12" s="38" customFormat="1" ht="15">
      <c r="B13" s="38" t="s">
        <v>48</v>
      </c>
      <c r="D13" s="167">
        <v>7.397708674304419</v>
      </c>
      <c r="E13" s="167">
        <v>8.273809523809524</v>
      </c>
      <c r="F13" s="129">
        <v>9.366219169528566</v>
      </c>
      <c r="G13" s="129">
        <v>8.948148148148148</v>
      </c>
      <c r="H13" s="951">
        <v>7.395993836671804</v>
      </c>
      <c r="I13" s="42"/>
      <c r="J13" s="393">
        <v>7.1704126132170405</v>
      </c>
      <c r="K13" s="951">
        <v>8.495790032617766</v>
      </c>
      <c r="L13" s="216"/>
    </row>
    <row r="14" spans="2:12" s="38" customFormat="1" ht="15">
      <c r="B14" s="42" t="s">
        <v>257</v>
      </c>
      <c r="D14" s="167">
        <v>5.400981996726677</v>
      </c>
      <c r="E14" s="167">
        <v>5.684523809523809</v>
      </c>
      <c r="F14" s="129">
        <v>6.150483921323759</v>
      </c>
      <c r="G14" s="129">
        <v>5.896296296296296</v>
      </c>
      <c r="H14" s="951">
        <v>6.317411402157165</v>
      </c>
      <c r="I14" s="42"/>
      <c r="J14" s="393">
        <v>5.836967460583697</v>
      </c>
      <c r="K14" s="951">
        <v>6.007737237351134</v>
      </c>
      <c r="L14" s="216"/>
    </row>
    <row r="15" spans="2:12" s="38" customFormat="1" ht="15">
      <c r="B15" s="38" t="s">
        <v>49</v>
      </c>
      <c r="D15" s="167">
        <v>2.7495908346972175</v>
      </c>
      <c r="E15" s="167">
        <v>2.5595238095238093</v>
      </c>
      <c r="F15" s="129">
        <v>2.466437714642523</v>
      </c>
      <c r="G15" s="129">
        <v>2.9629629629629632</v>
      </c>
      <c r="H15" s="951">
        <v>2.8043143297380584</v>
      </c>
      <c r="I15" s="42"/>
      <c r="J15" s="393">
        <v>2.952029520295203</v>
      </c>
      <c r="K15" s="951">
        <v>2.700447546082075</v>
      </c>
      <c r="L15" s="216"/>
    </row>
    <row r="16" spans="4:11" s="38" customFormat="1" ht="15">
      <c r="D16" s="169"/>
      <c r="E16" s="169"/>
      <c r="F16" s="688"/>
      <c r="G16" s="688"/>
      <c r="H16" s="217"/>
      <c r="I16" s="906"/>
      <c r="J16" s="42"/>
      <c r="K16" s="217"/>
    </row>
    <row r="17" spans="1:11" s="38" customFormat="1" ht="15">
      <c r="A17" s="37" t="s">
        <v>82</v>
      </c>
      <c r="D17" s="169"/>
      <c r="E17" s="169"/>
      <c r="F17" s="688"/>
      <c r="G17" s="688"/>
      <c r="H17" s="217"/>
      <c r="I17" s="906"/>
      <c r="J17" s="42"/>
      <c r="K17" s="217"/>
    </row>
    <row r="18" spans="1:11" s="38" customFormat="1" ht="14.25" customHeight="1" hidden="1">
      <c r="A18" s="30" t="s">
        <v>54</v>
      </c>
      <c r="D18" s="185"/>
      <c r="E18" s="185"/>
      <c r="F18" s="689"/>
      <c r="G18" s="689"/>
      <c r="H18" s="822"/>
      <c r="I18" s="906"/>
      <c r="J18" s="393"/>
      <c r="K18" s="822"/>
    </row>
    <row r="19" spans="2:11" s="38" customFormat="1" ht="14.25" customHeight="1" hidden="1">
      <c r="B19" s="38" t="s">
        <v>195</v>
      </c>
      <c r="D19" s="186"/>
      <c r="E19" s="186"/>
      <c r="F19" s="690"/>
      <c r="G19" s="690"/>
      <c r="H19" s="822"/>
      <c r="I19" s="906"/>
      <c r="J19" s="393"/>
      <c r="K19" s="822"/>
    </row>
    <row r="20" spans="2:11" s="38" customFormat="1" ht="14.25" customHeight="1" hidden="1">
      <c r="B20" s="38" t="s">
        <v>80</v>
      </c>
      <c r="D20" s="186"/>
      <c r="E20" s="186"/>
      <c r="F20" s="690"/>
      <c r="G20" s="690"/>
      <c r="H20" s="822"/>
      <c r="I20" s="906"/>
      <c r="J20" s="393"/>
      <c r="K20" s="822"/>
    </row>
    <row r="21" spans="2:11" s="38" customFormat="1" ht="14.25" customHeight="1" hidden="1">
      <c r="B21" s="38" t="s">
        <v>178</v>
      </c>
      <c r="D21" s="186"/>
      <c r="E21" s="186"/>
      <c r="F21" s="690"/>
      <c r="G21" s="690"/>
      <c r="H21" s="822"/>
      <c r="I21" s="906"/>
      <c r="J21" s="393"/>
      <c r="K21" s="822"/>
    </row>
    <row r="22" spans="2:11" s="38" customFormat="1" ht="14.25" customHeight="1" hidden="1">
      <c r="B22" s="38" t="s">
        <v>23</v>
      </c>
      <c r="D22" s="186"/>
      <c r="E22" s="186"/>
      <c r="F22" s="690"/>
      <c r="G22" s="690"/>
      <c r="H22" s="822"/>
      <c r="I22" s="906"/>
      <c r="J22" s="393"/>
      <c r="K22" s="822"/>
    </row>
    <row r="23" spans="1:11" s="38" customFormat="1" ht="14.25">
      <c r="A23" s="31" t="s">
        <v>53</v>
      </c>
      <c r="D23" s="177"/>
      <c r="E23" s="177"/>
      <c r="F23" s="179"/>
      <c r="G23" s="179"/>
      <c r="H23" s="952"/>
      <c r="I23" s="906"/>
      <c r="J23" s="693"/>
      <c r="K23" s="952"/>
    </row>
    <row r="24" spans="2:11" s="38" customFormat="1" ht="15">
      <c r="B24" s="38" t="s">
        <v>33</v>
      </c>
      <c r="D24" s="129">
        <v>77.91461412151067</v>
      </c>
      <c r="E24" s="129">
        <v>61.66995397764629</v>
      </c>
      <c r="F24" s="129">
        <v>67.3469387755102</v>
      </c>
      <c r="G24" s="129">
        <v>70.5590941259731</v>
      </c>
      <c r="H24" s="951">
        <v>68.53677028051554</v>
      </c>
      <c r="I24" s="42"/>
      <c r="J24" s="393">
        <v>69.84054669703872</v>
      </c>
      <c r="K24" s="951">
        <v>66.89777777777778</v>
      </c>
    </row>
    <row r="25" spans="2:11" s="38" customFormat="1" ht="15">
      <c r="B25" s="38" t="s">
        <v>34</v>
      </c>
      <c r="D25" s="129">
        <v>20.279146141215108</v>
      </c>
      <c r="E25" s="129">
        <v>28.66535174227482</v>
      </c>
      <c r="F25" s="129">
        <v>22.157434402332363</v>
      </c>
      <c r="G25" s="129">
        <v>20.73602264685067</v>
      </c>
      <c r="H25" s="951">
        <v>24.94313874147081</v>
      </c>
      <c r="I25" s="42"/>
      <c r="J25" s="393">
        <v>22.687927107061505</v>
      </c>
      <c r="K25" s="951">
        <v>24.213333333333335</v>
      </c>
    </row>
    <row r="26" spans="2:11" s="38" customFormat="1" ht="15">
      <c r="B26" s="38" t="s">
        <v>48</v>
      </c>
      <c r="D26" s="129">
        <v>-0.49261083743842365</v>
      </c>
      <c r="E26" s="129">
        <v>4.865220249835635</v>
      </c>
      <c r="F26" s="129">
        <v>6.997084548104956</v>
      </c>
      <c r="G26" s="129">
        <v>4.033970276008493</v>
      </c>
      <c r="H26" s="951">
        <v>3.639120545868082</v>
      </c>
      <c r="I26" s="42"/>
      <c r="J26" s="393">
        <v>1.867881548974943</v>
      </c>
      <c r="K26" s="951">
        <v>4.888888888888889</v>
      </c>
    </row>
    <row r="27" spans="2:11" s="38" customFormat="1" ht="15">
      <c r="B27" s="42" t="s">
        <v>257</v>
      </c>
      <c r="D27" s="129">
        <v>-0.3284072249589491</v>
      </c>
      <c r="E27" s="129">
        <v>1.4464168310322156</v>
      </c>
      <c r="F27" s="129">
        <v>0.6559766763848397</v>
      </c>
      <c r="G27" s="129">
        <v>0</v>
      </c>
      <c r="H27" s="951">
        <v>0.9097801364670205</v>
      </c>
      <c r="I27" s="42"/>
      <c r="J27" s="393">
        <v>1.6628701594533029</v>
      </c>
      <c r="K27" s="951">
        <v>0.7644444444444444</v>
      </c>
    </row>
    <row r="28" spans="2:11" s="38" customFormat="1" ht="15">
      <c r="B28" s="38" t="s">
        <v>49</v>
      </c>
      <c r="D28" s="129">
        <v>2.6272577996715927</v>
      </c>
      <c r="E28" s="129">
        <v>3.353057199211045</v>
      </c>
      <c r="F28" s="129">
        <v>2.8425655976676385</v>
      </c>
      <c r="G28" s="129">
        <v>4.670912951167728</v>
      </c>
      <c r="H28" s="951">
        <v>1.9711902956785443</v>
      </c>
      <c r="I28" s="42"/>
      <c r="J28" s="393">
        <v>3.940774487471526</v>
      </c>
      <c r="K28" s="951">
        <v>3.2355555555555555</v>
      </c>
    </row>
    <row r="29" spans="4:11" s="38" customFormat="1" ht="15">
      <c r="D29" s="186"/>
      <c r="E29" s="186"/>
      <c r="F29" s="690"/>
      <c r="G29" s="690"/>
      <c r="H29" s="822"/>
      <c r="I29" s="906"/>
      <c r="J29" s="393"/>
      <c r="K29" s="822"/>
    </row>
    <row r="30" spans="1:11" s="38" customFormat="1" ht="15">
      <c r="A30" s="37" t="s">
        <v>246</v>
      </c>
      <c r="D30" s="169"/>
      <c r="E30" s="169"/>
      <c r="F30" s="691"/>
      <c r="G30" s="691"/>
      <c r="H30" s="822"/>
      <c r="I30" s="906"/>
      <c r="J30" s="42"/>
      <c r="K30" s="822"/>
    </row>
    <row r="31" spans="1:11" s="38" customFormat="1" ht="14.25">
      <c r="A31" s="30" t="s">
        <v>54</v>
      </c>
      <c r="D31" s="177"/>
      <c r="E31" s="177"/>
      <c r="F31" s="179"/>
      <c r="G31" s="179"/>
      <c r="H31" s="952"/>
      <c r="I31" s="906"/>
      <c r="J31" s="693"/>
      <c r="K31" s="952"/>
    </row>
    <row r="32" spans="2:12" s="38" customFormat="1" ht="15">
      <c r="B32" s="38" t="s">
        <v>195</v>
      </c>
      <c r="D32" s="129">
        <v>21.601573322199375</v>
      </c>
      <c r="E32" s="129">
        <v>21.479222845817414</v>
      </c>
      <c r="F32" s="129">
        <v>21.400111063536194</v>
      </c>
      <c r="G32" s="129">
        <v>21.496823896380903</v>
      </c>
      <c r="H32" s="951">
        <v>21.16478730735956</v>
      </c>
      <c r="I32" s="120"/>
      <c r="J32" s="120">
        <v>21.601573322199375</v>
      </c>
      <c r="K32" s="951">
        <v>21.16478730735956</v>
      </c>
      <c r="L32" s="42"/>
    </row>
    <row r="33" spans="2:12" s="38" customFormat="1" ht="15">
      <c r="B33" s="38" t="s">
        <v>80</v>
      </c>
      <c r="D33" s="129">
        <v>48.16406722518564</v>
      </c>
      <c r="E33" s="129">
        <v>47.55447988032054</v>
      </c>
      <c r="F33" s="129">
        <v>48.31899541722681</v>
      </c>
      <c r="G33" s="129">
        <v>48.4857807136771</v>
      </c>
      <c r="H33" s="951">
        <v>48.22884437731865</v>
      </c>
      <c r="I33" s="120"/>
      <c r="J33" s="120">
        <v>48.16406722518564</v>
      </c>
      <c r="K33" s="951">
        <v>48.22884437731865</v>
      </c>
      <c r="L33" s="42"/>
    </row>
    <row r="34" spans="2:12" s="38" customFormat="1" ht="15">
      <c r="B34" s="42" t="s">
        <v>309</v>
      </c>
      <c r="D34" s="129">
        <v>20.12658376028688</v>
      </c>
      <c r="E34" s="129">
        <v>20.406681467788506</v>
      </c>
      <c r="F34" s="129">
        <v>20.10044331926653</v>
      </c>
      <c r="G34" s="129">
        <v>19.399309031992228</v>
      </c>
      <c r="H34" s="951">
        <v>19.913999149522706</v>
      </c>
      <c r="I34" s="120"/>
      <c r="J34" s="120">
        <v>20.12658376028688</v>
      </c>
      <c r="K34" s="951">
        <v>19.913999149522706</v>
      </c>
      <c r="L34" s="42"/>
    </row>
    <row r="35" spans="2:12" s="38" customFormat="1" ht="15">
      <c r="B35" s="38" t="s">
        <v>23</v>
      </c>
      <c r="D35" s="129">
        <v>10.1077756923281</v>
      </c>
      <c r="E35" s="129">
        <v>10.5596158060735</v>
      </c>
      <c r="F35" s="129">
        <v>10.1804501999705</v>
      </c>
      <c r="G35" s="129">
        <v>10.618086357949768</v>
      </c>
      <c r="H35" s="951">
        <v>10.692369165799082</v>
      </c>
      <c r="I35" s="120"/>
      <c r="J35" s="120">
        <v>10.107775692328103</v>
      </c>
      <c r="K35" s="951">
        <v>10.692369165799082</v>
      </c>
      <c r="L35" s="42"/>
    </row>
    <row r="36" spans="1:11" s="38" customFormat="1" ht="14.25">
      <c r="A36" s="31" t="s">
        <v>53</v>
      </c>
      <c r="D36" s="177"/>
      <c r="E36" s="177"/>
      <c r="F36" s="179"/>
      <c r="G36" s="179"/>
      <c r="H36" s="952"/>
      <c r="I36" s="906"/>
      <c r="J36" s="693"/>
      <c r="K36" s="952"/>
    </row>
    <row r="37" spans="2:11" s="38" customFormat="1" ht="15">
      <c r="B37" s="38" t="s">
        <v>33</v>
      </c>
      <c r="D37" s="129">
        <v>65.53597140549337</v>
      </c>
      <c r="E37" s="167">
        <v>64.86969613233346</v>
      </c>
      <c r="F37" s="129">
        <v>64.53950702000078</v>
      </c>
      <c r="G37" s="129">
        <v>64.12913979517069</v>
      </c>
      <c r="H37" s="951">
        <v>64.14156781090077</v>
      </c>
      <c r="I37" s="393"/>
      <c r="J37" s="393">
        <v>65.53597140549337</v>
      </c>
      <c r="K37" s="951">
        <v>64.14156781090077</v>
      </c>
    </row>
    <row r="38" spans="2:11" s="38" customFormat="1" ht="15">
      <c r="B38" s="38" t="s">
        <v>34</v>
      </c>
      <c r="D38" s="129">
        <v>15.483683415732441</v>
      </c>
      <c r="E38" s="167">
        <v>15.954338856756268</v>
      </c>
      <c r="F38" s="129">
        <v>16.45553999502645</v>
      </c>
      <c r="G38" s="129">
        <v>17.217707127262287</v>
      </c>
      <c r="H38" s="951">
        <v>16.592188805959207</v>
      </c>
      <c r="I38" s="393"/>
      <c r="J38" s="393">
        <v>15.483683415732441</v>
      </c>
      <c r="K38" s="951">
        <v>16.592188805959207</v>
      </c>
    </row>
    <row r="39" spans="2:11" s="38" customFormat="1" ht="15">
      <c r="B39" s="38" t="s">
        <v>48</v>
      </c>
      <c r="D39" s="129">
        <v>9.748588419380894</v>
      </c>
      <c r="E39" s="167">
        <v>9.879653539405604</v>
      </c>
      <c r="F39" s="129">
        <v>9.614848858233191</v>
      </c>
      <c r="G39" s="129">
        <v>9.340187079681327</v>
      </c>
      <c r="H39" s="951">
        <v>9.399790313356892</v>
      </c>
      <c r="I39" s="393"/>
      <c r="J39" s="393">
        <v>9.748588419380894</v>
      </c>
      <c r="K39" s="951">
        <v>9.399790313356892</v>
      </c>
    </row>
    <row r="40" spans="2:11" s="38" customFormat="1" ht="15">
      <c r="B40" s="42" t="s">
        <v>257</v>
      </c>
      <c r="D40" s="129">
        <v>3.84960569392796</v>
      </c>
      <c r="E40" s="167">
        <v>4.042230840328928</v>
      </c>
      <c r="F40" s="129">
        <v>4.31446312746691</v>
      </c>
      <c r="G40" s="129">
        <v>4.3068971882114075</v>
      </c>
      <c r="H40" s="951">
        <v>4.327902986934909</v>
      </c>
      <c r="I40" s="393"/>
      <c r="J40" s="393">
        <v>3.84960569392796</v>
      </c>
      <c r="K40" s="951">
        <v>4.327902986934909</v>
      </c>
    </row>
    <row r="41" spans="2:11" s="38" customFormat="1" ht="15">
      <c r="B41" s="38" t="s">
        <v>49</v>
      </c>
      <c r="D41" s="129">
        <v>5.382151065465344</v>
      </c>
      <c r="E41" s="167">
        <v>5.254080631175737</v>
      </c>
      <c r="F41" s="129">
        <v>5.0756409992726645</v>
      </c>
      <c r="G41" s="129">
        <v>5.006068809674298</v>
      </c>
      <c r="H41" s="960">
        <v>5.538550082848219</v>
      </c>
      <c r="I41" s="393"/>
      <c r="J41" s="393">
        <v>5.382151065465344</v>
      </c>
      <c r="K41" s="951">
        <v>5.538550082848219</v>
      </c>
    </row>
    <row r="42" spans="4:11" s="38" customFormat="1" ht="15">
      <c r="D42" s="169"/>
      <c r="E42" s="169"/>
      <c r="F42" s="688"/>
      <c r="G42" s="688"/>
      <c r="H42" s="217"/>
      <c r="I42" s="42"/>
      <c r="J42" s="42"/>
      <c r="K42" s="217"/>
    </row>
    <row r="43" spans="4:11" ht="12.75">
      <c r="D43" s="174"/>
      <c r="E43" s="174"/>
      <c r="F43" s="687"/>
      <c r="G43" s="687"/>
      <c r="H43" s="218"/>
      <c r="I43" s="114"/>
      <c r="J43" s="114"/>
      <c r="K43" s="218"/>
    </row>
    <row r="44" spans="4:11" ht="12.75">
      <c r="D44" s="174"/>
      <c r="E44" s="174"/>
      <c r="F44" s="687"/>
      <c r="G44" s="687"/>
      <c r="H44" s="218"/>
      <c r="I44" s="114"/>
      <c r="J44" s="114"/>
      <c r="K44" s="218"/>
    </row>
    <row r="45" spans="4:11" ht="12.75">
      <c r="D45" s="174"/>
      <c r="E45" s="174"/>
      <c r="F45" s="687"/>
      <c r="G45" s="687"/>
      <c r="H45" s="218"/>
      <c r="I45" s="114"/>
      <c r="J45" s="114"/>
      <c r="K45" s="218"/>
    </row>
    <row r="46" spans="1:11" ht="12.75">
      <c r="A46" s="199"/>
      <c r="D46" s="174"/>
      <c r="E46" s="174"/>
      <c r="F46" s="687"/>
      <c r="G46" s="687"/>
      <c r="H46" s="218"/>
      <c r="I46" s="114"/>
      <c r="J46" s="114"/>
      <c r="K46" s="218"/>
    </row>
    <row r="47" spans="1:11" ht="12.75">
      <c r="A47" s="114"/>
      <c r="D47" s="174"/>
      <c r="E47" s="174"/>
      <c r="F47" s="687"/>
      <c r="G47" s="687"/>
      <c r="H47" s="218"/>
      <c r="K47" s="218"/>
    </row>
    <row r="48" spans="1:11" ht="12.75">
      <c r="A48" s="114"/>
      <c r="D48" s="175"/>
      <c r="E48" s="175"/>
      <c r="F48" s="692"/>
      <c r="G48" s="692"/>
      <c r="H48" s="218"/>
      <c r="K48" s="218"/>
    </row>
    <row r="49" spans="4:11" ht="12.75">
      <c r="D49" s="175"/>
      <c r="E49" s="175"/>
      <c r="F49" s="692"/>
      <c r="G49" s="692"/>
      <c r="H49" s="218"/>
      <c r="K49" s="218"/>
    </row>
    <row r="50" spans="4:11" ht="12.75">
      <c r="D50" s="175"/>
      <c r="E50" s="175"/>
      <c r="F50" s="692"/>
      <c r="G50" s="692"/>
      <c r="H50" s="218"/>
      <c r="K50" s="218"/>
    </row>
    <row r="51" spans="4:11" ht="12.75">
      <c r="D51" s="175"/>
      <c r="E51" s="175"/>
      <c r="F51" s="692"/>
      <c r="G51" s="692"/>
      <c r="H51" s="218"/>
      <c r="K51" s="218"/>
    </row>
    <row r="52" spans="4:11" ht="12.75">
      <c r="D52" s="175"/>
      <c r="E52" s="175"/>
      <c r="F52" s="692"/>
      <c r="G52" s="692"/>
      <c r="H52" s="218"/>
      <c r="K52" s="218"/>
    </row>
    <row r="53" spans="4:11" ht="12.75">
      <c r="D53" s="175"/>
      <c r="E53" s="175"/>
      <c r="F53" s="692"/>
      <c r="G53" s="692"/>
      <c r="H53" s="218"/>
      <c r="K53" s="218"/>
    </row>
    <row r="54" spans="4:11" ht="12.75">
      <c r="D54" s="175"/>
      <c r="E54" s="175"/>
      <c r="F54" s="692"/>
      <c r="G54" s="692"/>
      <c r="H54" s="218"/>
      <c r="K54" s="218"/>
    </row>
    <row r="55" spans="4:11" ht="12.75">
      <c r="D55" s="175"/>
      <c r="E55" s="175"/>
      <c r="F55" s="692"/>
      <c r="G55" s="692"/>
      <c r="H55" s="218"/>
      <c r="K55" s="218"/>
    </row>
    <row r="56" spans="4:11" ht="12.75">
      <c r="D56" s="175"/>
      <c r="E56" s="175"/>
      <c r="F56" s="692"/>
      <c r="G56" s="692"/>
      <c r="H56" s="218"/>
      <c r="K56" s="218"/>
    </row>
    <row r="57" spans="2:11" ht="12.75">
      <c r="B57" s="114"/>
      <c r="D57" s="175"/>
      <c r="E57" s="175"/>
      <c r="F57" s="692"/>
      <c r="G57" s="692"/>
      <c r="H57" s="218"/>
      <c r="K57" s="218"/>
    </row>
    <row r="58" spans="4:11" ht="12.75">
      <c r="D58" s="175"/>
      <c r="E58" s="175"/>
      <c r="F58" s="692"/>
      <c r="G58" s="692"/>
      <c r="H58" s="218"/>
      <c r="K58" s="218"/>
    </row>
    <row r="59" spans="4:11" ht="12.75">
      <c r="D59" s="175"/>
      <c r="E59" s="175"/>
      <c r="F59" s="692"/>
      <c r="G59" s="692"/>
      <c r="H59" s="218"/>
      <c r="K59" s="218"/>
    </row>
    <row r="60" spans="4:11" ht="12.75">
      <c r="D60" s="175"/>
      <c r="E60" s="175"/>
      <c r="F60" s="692"/>
      <c r="G60" s="692"/>
      <c r="H60" s="218"/>
      <c r="K60" s="218"/>
    </row>
    <row r="61" spans="4:11" ht="12.75">
      <c r="D61" s="175"/>
      <c r="E61" s="175"/>
      <c r="F61" s="692"/>
      <c r="G61" s="692"/>
      <c r="H61" s="218"/>
      <c r="K61" s="218"/>
    </row>
    <row r="62" spans="4:11" ht="12.75">
      <c r="D62" s="175"/>
      <c r="E62" s="175"/>
      <c r="F62" s="692"/>
      <c r="G62" s="692"/>
      <c r="H62" s="218"/>
      <c r="K62" s="218"/>
    </row>
    <row r="63" spans="4:11" ht="12.75">
      <c r="D63" s="175"/>
      <c r="E63" s="175"/>
      <c r="F63" s="692"/>
      <c r="G63" s="692"/>
      <c r="H63" s="218"/>
      <c r="K63" s="218"/>
    </row>
    <row r="64" spans="4:11" ht="12.75">
      <c r="D64" s="175"/>
      <c r="E64" s="175"/>
      <c r="F64" s="692"/>
      <c r="G64" s="692"/>
      <c r="H64" s="218"/>
      <c r="K64" s="218"/>
    </row>
    <row r="65" spans="4:11" ht="12.75">
      <c r="D65" s="175"/>
      <c r="E65" s="175"/>
      <c r="F65" s="692"/>
      <c r="G65" s="692"/>
      <c r="H65" s="218"/>
      <c r="K65" s="218"/>
    </row>
    <row r="66" spans="4:11" ht="12.75">
      <c r="D66" s="175"/>
      <c r="E66" s="175"/>
      <c r="F66" s="692"/>
      <c r="G66" s="692"/>
      <c r="H66" s="218"/>
      <c r="K66" s="218"/>
    </row>
    <row r="67" spans="4:11" ht="12.75">
      <c r="D67" s="175"/>
      <c r="E67" s="175"/>
      <c r="F67" s="692"/>
      <c r="G67" s="692"/>
      <c r="H67" s="218"/>
      <c r="K67" s="218"/>
    </row>
    <row r="68" spans="4:11" ht="12.75">
      <c r="D68" s="175"/>
      <c r="E68" s="175"/>
      <c r="F68" s="692"/>
      <c r="G68" s="692"/>
      <c r="H68" s="218"/>
      <c r="K68" s="218"/>
    </row>
    <row r="69" spans="4:11" ht="12.75">
      <c r="D69" s="175"/>
      <c r="E69" s="175"/>
      <c r="F69" s="692"/>
      <c r="G69" s="692"/>
      <c r="H69" s="218"/>
      <c r="K69" s="218"/>
    </row>
    <row r="70" spans="4:11" ht="12.75">
      <c r="D70" s="175"/>
      <c r="E70" s="175"/>
      <c r="F70" s="692"/>
      <c r="G70" s="692"/>
      <c r="H70" s="218"/>
      <c r="K70" s="218"/>
    </row>
    <row r="71" spans="4:11" ht="12.75">
      <c r="D71" s="175"/>
      <c r="E71" s="175"/>
      <c r="F71" s="692"/>
      <c r="G71" s="692"/>
      <c r="H71" s="218"/>
      <c r="K71" s="218"/>
    </row>
    <row r="72" spans="4:11" ht="12.75">
      <c r="D72" s="175"/>
      <c r="E72" s="175"/>
      <c r="F72" s="692"/>
      <c r="G72" s="692"/>
      <c r="H72" s="218"/>
      <c r="K72" s="218"/>
    </row>
    <row r="73" spans="4:11" ht="12.75">
      <c r="D73" s="175"/>
      <c r="E73" s="175"/>
      <c r="F73" s="692"/>
      <c r="G73" s="692"/>
      <c r="H73" s="218"/>
      <c r="K73" s="218"/>
    </row>
    <row r="74" spans="4:11" ht="12.75">
      <c r="D74" s="175"/>
      <c r="E74" s="175"/>
      <c r="F74" s="692"/>
      <c r="G74" s="692"/>
      <c r="H74" s="218"/>
      <c r="K74" s="218"/>
    </row>
    <row r="75" spans="4:11" ht="12.75">
      <c r="D75" s="175"/>
      <c r="E75" s="175"/>
      <c r="F75" s="692"/>
      <c r="G75" s="692"/>
      <c r="H75" s="218"/>
      <c r="K75" s="218"/>
    </row>
    <row r="76" spans="4:11" ht="12.75">
      <c r="D76" s="175"/>
      <c r="E76" s="175"/>
      <c r="F76" s="692"/>
      <c r="G76" s="692"/>
      <c r="H76" s="218"/>
      <c r="K76" s="218"/>
    </row>
    <row r="77" spans="4:11" ht="12.75">
      <c r="D77" s="175"/>
      <c r="E77" s="175"/>
      <c r="F77" s="692"/>
      <c r="G77" s="692"/>
      <c r="H77" s="218"/>
      <c r="K77" s="218"/>
    </row>
    <row r="78" spans="4:11" ht="12.75">
      <c r="D78" s="175"/>
      <c r="E78" s="175"/>
      <c r="F78" s="692"/>
      <c r="G78" s="692"/>
      <c r="H78" s="218"/>
      <c r="K78" s="218"/>
    </row>
    <row r="79" spans="4:11" ht="12.75">
      <c r="D79" s="175"/>
      <c r="E79" s="175"/>
      <c r="F79" s="692"/>
      <c r="G79" s="692"/>
      <c r="H79" s="218"/>
      <c r="K79" s="218"/>
    </row>
    <row r="80" spans="4:11" ht="12.75">
      <c r="D80" s="175"/>
      <c r="E80" s="175"/>
      <c r="F80" s="692"/>
      <c r="G80" s="692"/>
      <c r="H80" s="218"/>
      <c r="K80" s="218"/>
    </row>
    <row r="81" spans="6:11" ht="12.75">
      <c r="F81" s="75"/>
      <c r="G81" s="75"/>
      <c r="H81" s="218"/>
      <c r="K81" s="218"/>
    </row>
    <row r="82" spans="6:11" ht="12.75">
      <c r="F82" s="75"/>
      <c r="G82" s="75"/>
      <c r="H82" s="218"/>
      <c r="K82" s="218"/>
    </row>
    <row r="83" spans="6:11" ht="12.75">
      <c r="F83" s="75"/>
      <c r="G83" s="75"/>
      <c r="H83" s="218"/>
      <c r="K83" s="218"/>
    </row>
    <row r="84" spans="6:11" ht="12.75">
      <c r="F84" s="75"/>
      <c r="G84" s="75"/>
      <c r="H84" s="218"/>
      <c r="K84" s="218"/>
    </row>
    <row r="85" spans="6:11" ht="12.75">
      <c r="F85" s="75"/>
      <c r="G85" s="75"/>
      <c r="H85" s="218"/>
      <c r="K85" s="218"/>
    </row>
    <row r="86" spans="6:11" ht="12.75">
      <c r="F86" s="75"/>
      <c r="G86" s="75"/>
      <c r="H86" s="218"/>
      <c r="K86" s="218"/>
    </row>
    <row r="87" spans="6:11" ht="12.75">
      <c r="F87" s="75"/>
      <c r="G87" s="75"/>
      <c r="H87" s="218"/>
      <c r="K87" s="218"/>
    </row>
    <row r="88" spans="6:11" ht="12.75">
      <c r="F88" s="75"/>
      <c r="G88" s="75"/>
      <c r="H88" s="218"/>
      <c r="K88" s="218"/>
    </row>
    <row r="89" spans="6:11" ht="12.75">
      <c r="F89" s="75"/>
      <c r="G89" s="75"/>
      <c r="H89" s="218"/>
      <c r="K89" s="218"/>
    </row>
    <row r="90" spans="6:11" ht="12.75">
      <c r="F90" s="75"/>
      <c r="G90" s="75"/>
      <c r="H90" s="218"/>
      <c r="K90" s="218"/>
    </row>
    <row r="91" spans="6:11" ht="12.75">
      <c r="F91" s="75"/>
      <c r="G91" s="75"/>
      <c r="H91" s="218"/>
      <c r="K91" s="218"/>
    </row>
    <row r="92" spans="6:11" ht="12.75">
      <c r="F92" s="75"/>
      <c r="G92" s="75"/>
      <c r="H92" s="218"/>
      <c r="K92" s="218"/>
    </row>
    <row r="93" spans="6:11" ht="12.75">
      <c r="F93" s="75"/>
      <c r="G93" s="75"/>
      <c r="H93" s="218"/>
      <c r="K93" s="218"/>
    </row>
    <row r="94" spans="6:11" ht="12.75">
      <c r="F94" s="75"/>
      <c r="G94" s="75"/>
      <c r="H94" s="218"/>
      <c r="K94" s="218"/>
    </row>
    <row r="95" spans="6:11" ht="12.75">
      <c r="F95" s="75"/>
      <c r="G95" s="75"/>
      <c r="H95" s="218"/>
      <c r="K95" s="218"/>
    </row>
    <row r="96" spans="6:11" ht="12.75">
      <c r="F96" s="75"/>
      <c r="G96" s="75"/>
      <c r="H96" s="218"/>
      <c r="K96" s="218"/>
    </row>
    <row r="97" spans="6:11" ht="12.75">
      <c r="F97" s="75"/>
      <c r="G97" s="75"/>
      <c r="H97" s="218"/>
      <c r="K97" s="218"/>
    </row>
    <row r="98" spans="6:11" ht="12.75">
      <c r="F98" s="75"/>
      <c r="G98" s="75"/>
      <c r="H98" s="218"/>
      <c r="K98" s="218"/>
    </row>
    <row r="99" spans="6:11" ht="12.75">
      <c r="F99" s="75"/>
      <c r="G99" s="75"/>
      <c r="H99" s="218"/>
      <c r="K99" s="218"/>
    </row>
    <row r="100" spans="6:11" ht="12.75">
      <c r="F100" s="75"/>
      <c r="G100" s="75"/>
      <c r="H100" s="218"/>
      <c r="K100" s="218"/>
    </row>
    <row r="101" spans="6:11" ht="12.75">
      <c r="F101" s="75"/>
      <c r="G101" s="75"/>
      <c r="H101" s="218"/>
      <c r="K101" s="218"/>
    </row>
    <row r="102" spans="6:11" ht="12.75">
      <c r="F102" s="75"/>
      <c r="G102" s="75"/>
      <c r="H102" s="218"/>
      <c r="K102" s="218"/>
    </row>
    <row r="103" spans="6:11" ht="12.75">
      <c r="F103" s="75"/>
      <c r="G103" s="75"/>
      <c r="H103" s="218"/>
      <c r="K103" s="218"/>
    </row>
    <row r="104" spans="6:11" ht="12.75">
      <c r="F104" s="75"/>
      <c r="G104" s="75"/>
      <c r="H104" s="218"/>
      <c r="K104" s="218"/>
    </row>
    <row r="105" spans="6:11" ht="12.75">
      <c r="F105" s="75"/>
      <c r="G105" s="75"/>
      <c r="H105" s="218"/>
      <c r="K105" s="218"/>
    </row>
    <row r="106" spans="6:11" ht="12.75">
      <c r="F106" s="75"/>
      <c r="G106" s="75"/>
      <c r="H106" s="218"/>
      <c r="K106" s="218"/>
    </row>
    <row r="107" spans="6:11" ht="12.75">
      <c r="F107" s="75"/>
      <c r="G107" s="75"/>
      <c r="H107" s="218"/>
      <c r="K107" s="218"/>
    </row>
    <row r="108" spans="6:11" ht="12.75">
      <c r="F108" s="75"/>
      <c r="G108" s="75"/>
      <c r="H108" s="218"/>
      <c r="K108" s="218"/>
    </row>
    <row r="109" spans="6:11" ht="12.75">
      <c r="F109" s="75"/>
      <c r="G109" s="75"/>
      <c r="H109" s="218"/>
      <c r="K109" s="218"/>
    </row>
    <row r="110" spans="6:11" ht="12.75">
      <c r="F110" s="75"/>
      <c r="G110" s="75"/>
      <c r="H110" s="218"/>
      <c r="K110" s="218"/>
    </row>
    <row r="111" spans="6:11" ht="12.75">
      <c r="F111" s="75"/>
      <c r="G111" s="75"/>
      <c r="H111" s="218"/>
      <c r="K111" s="218"/>
    </row>
    <row r="112" spans="6:11" ht="12.75">
      <c r="F112" s="75"/>
      <c r="G112" s="75"/>
      <c r="H112" s="218"/>
      <c r="K112" s="218"/>
    </row>
    <row r="113" spans="6:11" ht="12.75">
      <c r="F113" s="75"/>
      <c r="G113" s="75"/>
      <c r="H113" s="218"/>
      <c r="K113" s="218"/>
    </row>
    <row r="114" spans="6:11" ht="12.75">
      <c r="F114" s="75"/>
      <c r="G114" s="75"/>
      <c r="H114" s="218"/>
      <c r="K114" s="218"/>
    </row>
    <row r="115" spans="6:11" ht="12.75">
      <c r="F115" s="75"/>
      <c r="G115" s="75"/>
      <c r="H115" s="218"/>
      <c r="K115" s="218"/>
    </row>
    <row r="116" spans="6:11" ht="12.75">
      <c r="F116" s="75"/>
      <c r="G116" s="75"/>
      <c r="H116" s="218"/>
      <c r="K116" s="218"/>
    </row>
    <row r="117" spans="6:11" ht="12.75">
      <c r="F117" s="75"/>
      <c r="G117" s="75"/>
      <c r="H117" s="218"/>
      <c r="K117" s="218"/>
    </row>
    <row r="118" spans="6:11" ht="12.75">
      <c r="F118" s="75"/>
      <c r="G118" s="75"/>
      <c r="H118" s="218"/>
      <c r="K118" s="218"/>
    </row>
    <row r="119" spans="6:11" ht="12.75">
      <c r="F119" s="75"/>
      <c r="G119" s="75"/>
      <c r="H119" s="218"/>
      <c r="K119" s="218"/>
    </row>
    <row r="120" spans="6:11" ht="12.75">
      <c r="F120" s="75"/>
      <c r="G120" s="75"/>
      <c r="H120" s="218"/>
      <c r="K120" s="218"/>
    </row>
    <row r="121" spans="6:11" ht="12.75">
      <c r="F121" s="75"/>
      <c r="G121" s="75"/>
      <c r="H121" s="218"/>
      <c r="K121" s="218"/>
    </row>
    <row r="122" spans="6:11" ht="12.75">
      <c r="F122" s="75"/>
      <c r="G122" s="75"/>
      <c r="H122" s="218"/>
      <c r="K122" s="218"/>
    </row>
    <row r="123" spans="6:11" ht="12.75">
      <c r="F123" s="75"/>
      <c r="G123" s="75"/>
      <c r="H123" s="218"/>
      <c r="K123" s="218"/>
    </row>
    <row r="124" spans="6:11" ht="12.75">
      <c r="F124" s="75"/>
      <c r="G124" s="75"/>
      <c r="H124" s="219"/>
      <c r="K124" s="219"/>
    </row>
    <row r="125" spans="6:11" ht="12.75">
      <c r="F125" s="75"/>
      <c r="G125" s="75"/>
      <c r="H125" s="219"/>
      <c r="K125" s="219"/>
    </row>
    <row r="126" spans="6:11" ht="12.75">
      <c r="F126" s="75"/>
      <c r="G126" s="75"/>
      <c r="H126" s="219"/>
      <c r="K126" s="219"/>
    </row>
    <row r="127" spans="6:11" ht="12.75">
      <c r="F127" s="75"/>
      <c r="G127" s="75"/>
      <c r="H127" s="219"/>
      <c r="K127" s="219"/>
    </row>
    <row r="128" spans="6:11" ht="12.75">
      <c r="F128" s="75"/>
      <c r="G128" s="75"/>
      <c r="H128" s="219"/>
      <c r="K128" s="219"/>
    </row>
    <row r="129" spans="6:11" ht="12.75">
      <c r="F129" s="75"/>
      <c r="G129" s="75"/>
      <c r="H129" s="219"/>
      <c r="K129" s="219"/>
    </row>
    <row r="130" spans="6:11" ht="12.75">
      <c r="F130" s="75"/>
      <c r="G130" s="75"/>
      <c r="H130" s="219"/>
      <c r="K130" s="219"/>
    </row>
    <row r="131" spans="6:11" ht="12.75">
      <c r="F131" s="75"/>
      <c r="G131" s="75"/>
      <c r="H131" s="219"/>
      <c r="K131" s="219"/>
    </row>
    <row r="132" spans="6:11" ht="12.75">
      <c r="F132" s="75"/>
      <c r="G132" s="75"/>
      <c r="H132" s="219"/>
      <c r="K132" s="219"/>
    </row>
    <row r="133" spans="6:11" ht="12.75">
      <c r="F133" s="75"/>
      <c r="G133" s="75"/>
      <c r="H133" s="219"/>
      <c r="K133" s="219"/>
    </row>
    <row r="134" spans="6:11" ht="12.75">
      <c r="F134" s="75"/>
      <c r="G134" s="75"/>
      <c r="H134" s="219"/>
      <c r="K134" s="219"/>
    </row>
    <row r="135" spans="6:11" ht="12.75">
      <c r="F135" s="75"/>
      <c r="G135" s="75"/>
      <c r="H135" s="219"/>
      <c r="K135" s="219"/>
    </row>
    <row r="136" spans="6:11" ht="12.75">
      <c r="F136" s="75"/>
      <c r="G136" s="75"/>
      <c r="H136" s="219"/>
      <c r="K136" s="219"/>
    </row>
    <row r="137" spans="6:11" ht="12.75">
      <c r="F137" s="75"/>
      <c r="G137" s="75"/>
      <c r="H137" s="219"/>
      <c r="K137" s="219"/>
    </row>
    <row r="138" spans="6:11" ht="12.75">
      <c r="F138" s="75"/>
      <c r="G138" s="75"/>
      <c r="H138" s="219"/>
      <c r="K138" s="219"/>
    </row>
    <row r="139" spans="6:11" ht="12.75">
      <c r="F139" s="75"/>
      <c r="G139" s="75"/>
      <c r="H139" s="219"/>
      <c r="K139" s="219"/>
    </row>
    <row r="140" spans="6:11" ht="12.75">
      <c r="F140" s="75"/>
      <c r="G140" s="75"/>
      <c r="H140" s="219"/>
      <c r="K140" s="219"/>
    </row>
    <row r="141" spans="6:11" ht="12.75">
      <c r="F141" s="75"/>
      <c r="G141" s="75"/>
      <c r="H141" s="219"/>
      <c r="K141" s="219"/>
    </row>
    <row r="142" spans="6:11" ht="12.75">
      <c r="F142" s="75"/>
      <c r="G142" s="75"/>
      <c r="H142" s="219"/>
      <c r="K142" s="219"/>
    </row>
    <row r="143" spans="6:11" ht="12.75">
      <c r="F143" s="75"/>
      <c r="G143" s="75"/>
      <c r="H143" s="219"/>
      <c r="K143" s="219"/>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S148"/>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D4" sqref="D4"/>
    </sheetView>
  </sheetViews>
  <sheetFormatPr defaultColWidth="9.140625" defaultRowHeight="12.75"/>
  <cols>
    <col min="1" max="1" width="4.00390625" style="10" customWidth="1"/>
    <col min="2" max="2" width="4.28125" style="10" customWidth="1"/>
    <col min="3" max="3" width="46.00390625" style="1" customWidth="1"/>
    <col min="4" max="7" width="10.00390625" style="59" customWidth="1"/>
    <col min="8" max="8" width="10.00390625" style="60" customWidth="1"/>
    <col min="9" max="9" width="12.57421875" style="70" customWidth="1"/>
    <col min="10" max="10" width="12.140625" style="70" customWidth="1"/>
    <col min="11" max="11" width="8.421875" style="59" customWidth="1"/>
    <col min="12" max="12" width="9.7109375" style="59" customWidth="1"/>
    <col min="13" max="13" width="10.00390625" style="60" customWidth="1"/>
    <col min="14" max="14" width="9.140625" style="59" customWidth="1"/>
    <col min="15" max="15" width="9.140625" style="10" customWidth="1"/>
    <col min="16" max="16" width="9.421875" style="10" bestFit="1" customWidth="1"/>
    <col min="17" max="16384" width="9.140625" style="10" customWidth="1"/>
  </cols>
  <sheetData>
    <row r="1" spans="1:14" s="24" customFormat="1" ht="20.25">
      <c r="A1" s="23" t="s">
        <v>195</v>
      </c>
      <c r="D1" s="61"/>
      <c r="E1" s="61"/>
      <c r="F1" s="61"/>
      <c r="G1" s="61"/>
      <c r="H1" s="555"/>
      <c r="I1" s="555"/>
      <c r="J1" s="555"/>
      <c r="K1" s="61"/>
      <c r="L1" s="61"/>
      <c r="M1" s="61"/>
      <c r="N1" s="61"/>
    </row>
    <row r="2" spans="1:14" s="26" customFormat="1" ht="45">
      <c r="A2" s="980" t="s">
        <v>52</v>
      </c>
      <c r="B2" s="980"/>
      <c r="C2" s="980"/>
      <c r="D2" s="139" t="s">
        <v>332</v>
      </c>
      <c r="E2" s="139" t="s">
        <v>341</v>
      </c>
      <c r="F2" s="270" t="s">
        <v>388</v>
      </c>
      <c r="G2" s="270" t="s">
        <v>425</v>
      </c>
      <c r="H2" s="270" t="s">
        <v>440</v>
      </c>
      <c r="I2" s="139" t="s">
        <v>441</v>
      </c>
      <c r="J2" s="139" t="s">
        <v>442</v>
      </c>
      <c r="K2" s="139"/>
      <c r="L2" s="139" t="s">
        <v>443</v>
      </c>
      <c r="M2" s="139" t="s">
        <v>444</v>
      </c>
      <c r="N2" s="284" t="s">
        <v>445</v>
      </c>
    </row>
    <row r="3" spans="1:14" s="14" customFormat="1" ht="6.75" customHeight="1">
      <c r="A3" s="29"/>
      <c r="B3" s="15"/>
      <c r="D3" s="80"/>
      <c r="E3" s="80"/>
      <c r="F3" s="80"/>
      <c r="G3" s="80"/>
      <c r="H3" s="72"/>
      <c r="I3" s="51"/>
      <c r="J3" s="51"/>
      <c r="K3" s="7"/>
      <c r="L3" s="7"/>
      <c r="M3" s="72"/>
      <c r="N3" s="7"/>
    </row>
    <row r="4" spans="1:14" s="14" customFormat="1" ht="14.25" customHeight="1">
      <c r="A4" s="29" t="s">
        <v>355</v>
      </c>
      <c r="B4" s="15"/>
      <c r="D4" s="7"/>
      <c r="E4" s="7"/>
      <c r="F4" s="7"/>
      <c r="G4" s="7"/>
      <c r="H4" s="62"/>
      <c r="I4" s="70"/>
      <c r="J4" s="70"/>
      <c r="K4" s="59"/>
      <c r="L4" s="59"/>
      <c r="M4" s="62"/>
      <c r="N4" s="7"/>
    </row>
    <row r="5" spans="2:18" ht="13.5" customHeight="1">
      <c r="B5" s="759" t="s">
        <v>2</v>
      </c>
      <c r="C5" s="10"/>
      <c r="D5" s="59">
        <v>751</v>
      </c>
      <c r="E5" s="59">
        <v>793</v>
      </c>
      <c r="F5" s="59">
        <v>872</v>
      </c>
      <c r="G5" s="59">
        <v>932</v>
      </c>
      <c r="H5" s="60">
        <v>999</v>
      </c>
      <c r="I5" s="70">
        <v>7.188841201716745</v>
      </c>
      <c r="J5" s="70">
        <v>33.022636484687084</v>
      </c>
      <c r="L5" s="59">
        <v>2843</v>
      </c>
      <c r="M5" s="60">
        <v>3596</v>
      </c>
      <c r="N5" s="59">
        <v>26.486106225817796</v>
      </c>
      <c r="P5" s="384"/>
      <c r="Q5" s="384"/>
      <c r="R5" s="381"/>
    </row>
    <row r="6" spans="2:18" ht="14.25">
      <c r="B6" s="757" t="s">
        <v>137</v>
      </c>
      <c r="C6" s="701"/>
      <c r="D6" s="59">
        <v>346</v>
      </c>
      <c r="E6" s="59">
        <v>449</v>
      </c>
      <c r="F6" s="59">
        <v>419</v>
      </c>
      <c r="G6" s="59">
        <v>406</v>
      </c>
      <c r="H6" s="60">
        <v>353</v>
      </c>
      <c r="I6" s="70">
        <v>-13.054187192118228</v>
      </c>
      <c r="J6" s="70">
        <v>2.0231213872832443</v>
      </c>
      <c r="L6" s="59">
        <v>1408</v>
      </c>
      <c r="M6" s="60">
        <v>1627</v>
      </c>
      <c r="N6" s="59">
        <v>15.55397727272727</v>
      </c>
      <c r="P6" s="384"/>
      <c r="Q6" s="384"/>
      <c r="R6" s="381"/>
    </row>
    <row r="7" spans="2:18" ht="14.25">
      <c r="B7" s="757" t="s">
        <v>179</v>
      </c>
      <c r="C7" s="701"/>
      <c r="D7" s="59">
        <v>101</v>
      </c>
      <c r="E7" s="59">
        <v>117</v>
      </c>
      <c r="F7" s="59">
        <v>108</v>
      </c>
      <c r="G7" s="59">
        <v>108</v>
      </c>
      <c r="H7" s="60">
        <v>97</v>
      </c>
      <c r="I7" s="70">
        <v>-10.185185185185187</v>
      </c>
      <c r="J7" s="70">
        <v>-3.960396039603964</v>
      </c>
      <c r="L7" s="59">
        <v>420</v>
      </c>
      <c r="M7" s="60">
        <v>430</v>
      </c>
      <c r="N7" s="70">
        <v>2.3809523809523725</v>
      </c>
      <c r="P7" s="384"/>
      <c r="Q7" s="384"/>
      <c r="R7" s="381"/>
    </row>
    <row r="8" spans="2:18" ht="14.25">
      <c r="B8" s="758" t="s">
        <v>3</v>
      </c>
      <c r="C8" s="10"/>
      <c r="D8" s="59">
        <v>1198</v>
      </c>
      <c r="E8" s="59">
        <v>1359</v>
      </c>
      <c r="F8" s="59">
        <v>1399</v>
      </c>
      <c r="G8" s="59">
        <v>1446</v>
      </c>
      <c r="H8" s="60">
        <v>1449</v>
      </c>
      <c r="I8" s="70">
        <v>0.20746887966804906</v>
      </c>
      <c r="J8" s="70">
        <v>20.95158597662772</v>
      </c>
      <c r="L8" s="59">
        <v>4671</v>
      </c>
      <c r="M8" s="60">
        <v>5653</v>
      </c>
      <c r="N8" s="59">
        <v>21.02333547420252</v>
      </c>
      <c r="P8" s="384"/>
      <c r="Q8" s="384"/>
      <c r="R8" s="381"/>
    </row>
    <row r="9" spans="2:18" ht="14.25">
      <c r="B9" s="49" t="s">
        <v>0</v>
      </c>
      <c r="C9" s="10"/>
      <c r="D9" s="59">
        <v>703</v>
      </c>
      <c r="E9" s="59">
        <v>685</v>
      </c>
      <c r="F9" s="59">
        <v>748</v>
      </c>
      <c r="G9" s="59">
        <v>792</v>
      </c>
      <c r="H9" s="60">
        <v>806</v>
      </c>
      <c r="I9" s="70">
        <v>1.7676767676767735</v>
      </c>
      <c r="J9" s="70">
        <v>14.65149359886202</v>
      </c>
      <c r="L9" s="59">
        <v>2562</v>
      </c>
      <c r="M9" s="60">
        <v>3031</v>
      </c>
      <c r="N9" s="59">
        <v>18.306010928961758</v>
      </c>
      <c r="P9" s="384"/>
      <c r="Q9" s="384"/>
      <c r="R9" s="381"/>
    </row>
    <row r="10" spans="2:18" ht="14.25">
      <c r="B10" s="49" t="s">
        <v>5</v>
      </c>
      <c r="C10" s="10"/>
      <c r="D10" s="59">
        <v>40</v>
      </c>
      <c r="E10" s="59">
        <v>47</v>
      </c>
      <c r="F10" s="59">
        <v>58</v>
      </c>
      <c r="G10" s="59">
        <v>69</v>
      </c>
      <c r="H10" s="60">
        <v>54</v>
      </c>
      <c r="I10" s="70">
        <v>-21.739130434782606</v>
      </c>
      <c r="J10" s="70">
        <v>35.00000000000001</v>
      </c>
      <c r="L10" s="59">
        <v>161</v>
      </c>
      <c r="M10" s="60">
        <v>228</v>
      </c>
      <c r="N10" s="59">
        <v>41.61490683229814</v>
      </c>
      <c r="P10" s="384"/>
      <c r="Q10" s="384"/>
      <c r="R10" s="381"/>
    </row>
    <row r="11" spans="2:18" ht="14.25">
      <c r="B11" s="50" t="s">
        <v>6</v>
      </c>
      <c r="C11" s="10"/>
      <c r="D11" s="59">
        <v>455</v>
      </c>
      <c r="E11" s="59">
        <v>627</v>
      </c>
      <c r="F11" s="59">
        <v>593</v>
      </c>
      <c r="G11" s="59">
        <v>585</v>
      </c>
      <c r="H11" s="60">
        <v>589</v>
      </c>
      <c r="I11" s="70">
        <v>0.6837606837606813</v>
      </c>
      <c r="J11" s="70">
        <v>29.450549450549456</v>
      </c>
      <c r="L11" s="59">
        <v>1948</v>
      </c>
      <c r="M11" s="60">
        <v>2394</v>
      </c>
      <c r="N11" s="59">
        <v>22.895277207392194</v>
      </c>
      <c r="P11" s="384"/>
      <c r="Q11" s="384"/>
      <c r="R11" s="381"/>
    </row>
    <row r="12" spans="8:17" ht="14.25">
      <c r="H12" s="182"/>
      <c r="I12" s="893"/>
      <c r="J12" s="893"/>
      <c r="M12" s="182"/>
      <c r="N12" s="193"/>
      <c r="Q12" s="283"/>
    </row>
    <row r="13" spans="1:17" s="14" customFormat="1" ht="14.25" customHeight="1">
      <c r="A13" s="29" t="s">
        <v>365</v>
      </c>
      <c r="B13" s="15"/>
      <c r="D13" s="173"/>
      <c r="E13" s="173"/>
      <c r="F13" s="250"/>
      <c r="G13" s="250"/>
      <c r="H13" s="182"/>
      <c r="I13" s="901"/>
      <c r="J13" s="901"/>
      <c r="K13" s="7"/>
      <c r="L13" s="7"/>
      <c r="M13" s="182"/>
      <c r="N13" s="620"/>
      <c r="Q13" s="323"/>
    </row>
    <row r="14" spans="2:19" ht="14.25">
      <c r="B14" s="49" t="s">
        <v>238</v>
      </c>
      <c r="C14" s="10"/>
      <c r="D14" s="59">
        <v>110718</v>
      </c>
      <c r="E14" s="59">
        <v>112709</v>
      </c>
      <c r="F14" s="59">
        <v>114454</v>
      </c>
      <c r="G14" s="59">
        <v>115298</v>
      </c>
      <c r="H14" s="60">
        <v>115470</v>
      </c>
      <c r="I14" s="70">
        <v>0.14917865010668496</v>
      </c>
      <c r="J14" s="70">
        <v>4.291985043082436</v>
      </c>
      <c r="L14" s="59">
        <v>110718</v>
      </c>
      <c r="M14" s="60">
        <v>115470</v>
      </c>
      <c r="N14" s="59">
        <v>4.291985043082436</v>
      </c>
      <c r="O14" s="322"/>
      <c r="P14" s="433"/>
      <c r="Q14" s="433"/>
      <c r="R14" s="433"/>
      <c r="S14" s="433"/>
    </row>
    <row r="15" spans="2:19" ht="14.25">
      <c r="B15" s="49" t="s">
        <v>8</v>
      </c>
      <c r="C15" s="10"/>
      <c r="D15" s="59">
        <v>207485</v>
      </c>
      <c r="E15" s="59">
        <v>210042</v>
      </c>
      <c r="F15" s="59">
        <v>213520</v>
      </c>
      <c r="G15" s="59">
        <v>214907</v>
      </c>
      <c r="H15" s="60">
        <v>212853</v>
      </c>
      <c r="I15" s="70">
        <v>-0.955762259954307</v>
      </c>
      <c r="J15" s="70">
        <v>2.587174976504336</v>
      </c>
      <c r="L15" s="59">
        <v>207485</v>
      </c>
      <c r="M15" s="60">
        <v>212853</v>
      </c>
      <c r="N15" s="59">
        <v>2.587174976504336</v>
      </c>
      <c r="O15" s="322"/>
      <c r="P15" s="433"/>
      <c r="Q15" s="433"/>
      <c r="R15" s="433"/>
      <c r="S15" s="433"/>
    </row>
    <row r="16" spans="2:19" ht="14.25">
      <c r="B16" s="49" t="s">
        <v>45</v>
      </c>
      <c r="C16" s="10"/>
      <c r="D16" s="59">
        <v>27</v>
      </c>
      <c r="E16" s="59">
        <v>23</v>
      </c>
      <c r="F16" s="59">
        <v>19</v>
      </c>
      <c r="G16" s="59">
        <v>25</v>
      </c>
      <c r="H16" s="60">
        <v>40</v>
      </c>
      <c r="I16" s="70">
        <v>60.00000000000001</v>
      </c>
      <c r="J16" s="70">
        <v>48.14814814814814</v>
      </c>
      <c r="L16" s="59">
        <v>87</v>
      </c>
      <c r="M16" s="60">
        <v>107</v>
      </c>
      <c r="N16" s="70">
        <v>22.988505747126432</v>
      </c>
      <c r="O16" s="322"/>
      <c r="P16" s="433"/>
      <c r="Q16" s="433"/>
      <c r="R16" s="433"/>
      <c r="S16" s="433"/>
    </row>
    <row r="17" spans="2:19" ht="14.25">
      <c r="B17" s="49" t="s">
        <v>46</v>
      </c>
      <c r="C17" s="10"/>
      <c r="D17" s="59">
        <v>14</v>
      </c>
      <c r="E17" s="59">
        <v>13</v>
      </c>
      <c r="F17" s="59">
        <v>10</v>
      </c>
      <c r="G17" s="59">
        <v>12</v>
      </c>
      <c r="H17" s="60">
        <v>10</v>
      </c>
      <c r="I17" s="70">
        <v>-16.666666666666664</v>
      </c>
      <c r="J17" s="70">
        <v>-28.57142857142857</v>
      </c>
      <c r="L17" s="59">
        <v>48</v>
      </c>
      <c r="M17" s="60">
        <v>45</v>
      </c>
      <c r="N17" s="70">
        <v>-6.25</v>
      </c>
      <c r="O17" s="322"/>
      <c r="P17" s="433"/>
      <c r="Q17" s="433"/>
      <c r="R17" s="433"/>
      <c r="S17" s="433"/>
    </row>
    <row r="18" spans="2:18" ht="14.25">
      <c r="B18" s="20"/>
      <c r="P18" s="283"/>
      <c r="Q18" s="283"/>
      <c r="R18" s="283"/>
    </row>
    <row r="19" spans="4:18" ht="15">
      <c r="D19" s="77"/>
      <c r="E19" s="77"/>
      <c r="F19" s="7"/>
      <c r="G19" s="7"/>
      <c r="H19" s="62"/>
      <c r="M19" s="62"/>
      <c r="P19" s="283"/>
      <c r="Q19" s="283"/>
      <c r="R19" s="283"/>
    </row>
    <row r="20" spans="4:18" ht="14.25">
      <c r="D20" s="77"/>
      <c r="E20" s="77"/>
      <c r="F20" s="193"/>
      <c r="G20" s="193"/>
      <c r="H20" s="182"/>
      <c r="P20" s="283"/>
      <c r="Q20" s="283"/>
      <c r="R20" s="283"/>
    </row>
    <row r="21" spans="4:13" ht="14.25">
      <c r="D21" s="77"/>
      <c r="E21" s="77"/>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19"/>
      <c r="G142" s="619"/>
      <c r="H142" s="191"/>
      <c r="M142" s="191"/>
    </row>
    <row r="143" spans="6:13" ht="14.25">
      <c r="F143" s="619"/>
      <c r="G143" s="619"/>
      <c r="H143" s="191"/>
      <c r="M143" s="191"/>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sheetData>
  <sheetProtection/>
  <mergeCells count="1">
    <mergeCell ref="A2:C2"/>
  </mergeCells>
  <hyperlinks>
    <hyperlink ref="A2" location="Index!A1" display="Back to Index"/>
  </hyperlinks>
  <printOptions/>
  <pageMargins left="0.18" right="0.17" top="1" bottom="1" header="0.5" footer="0.5"/>
  <pageSetup fitToHeight="1" fitToWidth="1" horizontalDpi="600" verticalDpi="600" orientation="landscape" scale="83" r:id="rId1"/>
</worksheet>
</file>

<file path=xl/worksheets/sheet18.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O10" sqref="O10"/>
    </sheetView>
  </sheetViews>
  <sheetFormatPr defaultColWidth="9.140625" defaultRowHeight="12.75"/>
  <cols>
    <col min="1" max="1" width="4.00390625" style="10" customWidth="1"/>
    <col min="2" max="2" width="4.28125" style="10" customWidth="1"/>
    <col min="3" max="3" width="42.57421875" style="1" customWidth="1"/>
    <col min="4" max="5" width="9.8515625" style="59" customWidth="1"/>
    <col min="6" max="7" width="11.00390625" style="59" customWidth="1"/>
    <col min="8" max="8" width="9.8515625" style="60" customWidth="1"/>
    <col min="9" max="9" width="8.140625" style="59" bestFit="1" customWidth="1"/>
    <col min="10" max="11" width="8.140625" style="59" customWidth="1"/>
    <col min="12" max="12" width="12.28125" style="59" customWidth="1"/>
    <col min="13" max="13" width="9.8515625" style="60" customWidth="1"/>
    <col min="14" max="14" width="10.57421875" style="59" customWidth="1"/>
    <col min="15" max="16" width="9.140625" style="10" customWidth="1"/>
    <col min="17" max="18" width="0" style="10" hidden="1" customWidth="1"/>
    <col min="19" max="16384" width="9.140625" style="10" customWidth="1"/>
  </cols>
  <sheetData>
    <row r="1" spans="1:14" s="24" customFormat="1" ht="20.25">
      <c r="A1" s="23" t="s">
        <v>177</v>
      </c>
      <c r="D1" s="61"/>
      <c r="E1" s="61"/>
      <c r="F1" s="61"/>
      <c r="G1" s="61"/>
      <c r="H1" s="61"/>
      <c r="I1" s="61"/>
      <c r="J1" s="61"/>
      <c r="K1" s="61"/>
      <c r="L1" s="61"/>
      <c r="M1" s="61"/>
      <c r="N1" s="61"/>
    </row>
    <row r="2" spans="1:14" s="26" customFormat="1" ht="60.75" customHeight="1">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7.5" customHeight="1">
      <c r="A3" s="44"/>
      <c r="B3" s="15"/>
      <c r="D3" s="7"/>
      <c r="E3" s="7"/>
      <c r="F3" s="620"/>
      <c r="G3" s="620"/>
      <c r="H3" s="184"/>
      <c r="I3" s="7"/>
      <c r="J3" s="7"/>
      <c r="K3" s="7"/>
      <c r="L3" s="7"/>
      <c r="M3" s="184"/>
      <c r="N3" s="7"/>
    </row>
    <row r="4" spans="1:14" s="14" customFormat="1" ht="14.25" customHeight="1">
      <c r="A4" s="44" t="s">
        <v>355</v>
      </c>
      <c r="B4" s="15"/>
      <c r="D4" s="7"/>
      <c r="E4" s="7"/>
      <c r="F4" s="7"/>
      <c r="G4" s="7"/>
      <c r="H4" s="62"/>
      <c r="I4" s="7"/>
      <c r="J4" s="7"/>
      <c r="K4" s="7"/>
      <c r="L4" s="7"/>
      <c r="M4" s="62"/>
      <c r="N4" s="7"/>
    </row>
    <row r="5" spans="2:18" ht="14.25">
      <c r="B5" s="49" t="s">
        <v>2</v>
      </c>
      <c r="C5" s="10"/>
      <c r="D5" s="59">
        <v>935</v>
      </c>
      <c r="E5" s="59">
        <v>940</v>
      </c>
      <c r="F5" s="70">
        <v>1008</v>
      </c>
      <c r="G5" s="70">
        <v>1068</v>
      </c>
      <c r="H5" s="60">
        <v>1100</v>
      </c>
      <c r="I5" s="70">
        <v>2.9962546816479474</v>
      </c>
      <c r="J5" s="70">
        <v>17.647058823529417</v>
      </c>
      <c r="L5" s="59">
        <v>3623</v>
      </c>
      <c r="M5" s="60">
        <v>4116</v>
      </c>
      <c r="N5" s="70">
        <v>13.607507590394707</v>
      </c>
      <c r="P5" s="384"/>
      <c r="Q5" s="384"/>
      <c r="R5" s="381"/>
    </row>
    <row r="6" spans="2:18" ht="14.25">
      <c r="B6" s="757" t="s">
        <v>137</v>
      </c>
      <c r="C6" s="701"/>
      <c r="D6" s="59">
        <v>274</v>
      </c>
      <c r="E6" s="59">
        <v>281</v>
      </c>
      <c r="F6" s="70">
        <v>278</v>
      </c>
      <c r="G6" s="70">
        <v>287</v>
      </c>
      <c r="H6" s="60">
        <v>279</v>
      </c>
      <c r="I6" s="70">
        <v>-2.7874564459930307</v>
      </c>
      <c r="J6" s="70">
        <v>1.8248175182481674</v>
      </c>
      <c r="L6" s="59">
        <v>1165</v>
      </c>
      <c r="M6" s="60">
        <v>1125</v>
      </c>
      <c r="N6" s="70">
        <v>-3.433476394849788</v>
      </c>
      <c r="P6" s="384"/>
      <c r="Q6" s="384"/>
      <c r="R6" s="381"/>
    </row>
    <row r="7" spans="2:18" ht="14.25">
      <c r="B7" s="757" t="s">
        <v>179</v>
      </c>
      <c r="C7" s="701"/>
      <c r="D7" s="59">
        <v>122</v>
      </c>
      <c r="E7" s="59">
        <v>137</v>
      </c>
      <c r="F7" s="70">
        <v>135</v>
      </c>
      <c r="G7" s="70">
        <v>129</v>
      </c>
      <c r="H7" s="60">
        <v>118</v>
      </c>
      <c r="I7" s="70">
        <v>-8.527131782945741</v>
      </c>
      <c r="J7" s="70">
        <v>-3.2786885245901676</v>
      </c>
      <c r="L7" s="59">
        <v>487</v>
      </c>
      <c r="M7" s="60">
        <v>519</v>
      </c>
      <c r="N7" s="70">
        <v>6.570841889117052</v>
      </c>
      <c r="P7" s="384"/>
      <c r="Q7" s="384"/>
      <c r="R7" s="381"/>
    </row>
    <row r="8" spans="2:18" ht="14.25">
      <c r="B8" s="758" t="s">
        <v>3</v>
      </c>
      <c r="C8" s="10"/>
      <c r="D8" s="59">
        <v>1331</v>
      </c>
      <c r="E8" s="59">
        <v>1358</v>
      </c>
      <c r="F8" s="70">
        <v>1421</v>
      </c>
      <c r="G8" s="70">
        <v>1484</v>
      </c>
      <c r="H8" s="60">
        <v>1497</v>
      </c>
      <c r="I8" s="70">
        <v>0.876010781671166</v>
      </c>
      <c r="J8" s="70">
        <v>12.471825694966189</v>
      </c>
      <c r="L8" s="59">
        <v>5275</v>
      </c>
      <c r="M8" s="60">
        <v>5760</v>
      </c>
      <c r="N8" s="70">
        <v>9.194312796208525</v>
      </c>
      <c r="P8" s="384"/>
      <c r="Q8" s="384"/>
      <c r="R8" s="381"/>
    </row>
    <row r="9" spans="2:18" ht="14.25">
      <c r="B9" s="49" t="s">
        <v>0</v>
      </c>
      <c r="C9" s="10"/>
      <c r="D9" s="59">
        <v>459</v>
      </c>
      <c r="E9" s="59">
        <v>441</v>
      </c>
      <c r="F9" s="70">
        <v>456</v>
      </c>
      <c r="G9" s="70">
        <v>461</v>
      </c>
      <c r="H9" s="60">
        <v>481</v>
      </c>
      <c r="I9" s="70">
        <v>4.338394793926237</v>
      </c>
      <c r="J9" s="70">
        <v>4.793028322440085</v>
      </c>
      <c r="L9" s="59">
        <v>1755</v>
      </c>
      <c r="M9" s="60">
        <v>1839</v>
      </c>
      <c r="N9" s="70">
        <v>4.7863247863247915</v>
      </c>
      <c r="P9" s="384"/>
      <c r="Q9" s="384"/>
      <c r="R9" s="381"/>
    </row>
    <row r="10" spans="2:18" ht="14.25">
      <c r="B10" s="49" t="s">
        <v>5</v>
      </c>
      <c r="C10" s="10"/>
      <c r="D10" s="59">
        <v>224</v>
      </c>
      <c r="E10" s="59">
        <v>85</v>
      </c>
      <c r="F10" s="70">
        <v>74</v>
      </c>
      <c r="G10" s="70">
        <v>187</v>
      </c>
      <c r="H10" s="60">
        <v>204</v>
      </c>
      <c r="I10" s="70">
        <v>9.090909090909083</v>
      </c>
      <c r="J10" s="70">
        <v>-8.92857142857143</v>
      </c>
      <c r="L10" s="59">
        <v>2326</v>
      </c>
      <c r="M10" s="60">
        <v>550</v>
      </c>
      <c r="N10" s="70">
        <v>-76.3542562338779</v>
      </c>
      <c r="P10" s="384"/>
      <c r="Q10" s="384"/>
      <c r="R10" s="381"/>
    </row>
    <row r="11" spans="2:18" ht="14.25">
      <c r="B11" s="50" t="s">
        <v>6</v>
      </c>
      <c r="C11" s="10"/>
      <c r="D11" s="59">
        <v>648</v>
      </c>
      <c r="E11" s="208">
        <v>832</v>
      </c>
      <c r="F11" s="70">
        <v>891</v>
      </c>
      <c r="G11" s="70">
        <v>836</v>
      </c>
      <c r="H11" s="60">
        <v>812</v>
      </c>
      <c r="I11" s="70">
        <v>-2.8708133971291905</v>
      </c>
      <c r="J11" s="70">
        <v>25.308641975308642</v>
      </c>
      <c r="L11" s="59">
        <v>1194</v>
      </c>
      <c r="M11" s="60">
        <v>3371</v>
      </c>
      <c r="N11" s="70" t="s">
        <v>461</v>
      </c>
      <c r="P11" s="384"/>
      <c r="Q11" s="384"/>
      <c r="R11" s="381"/>
    </row>
    <row r="12" spans="3:17" ht="14.25">
      <c r="C12" s="10"/>
      <c r="F12" s="385"/>
      <c r="G12" s="385"/>
      <c r="H12" s="182"/>
      <c r="I12" s="893"/>
      <c r="J12" s="893"/>
      <c r="K12" s="325"/>
      <c r="M12" s="182"/>
      <c r="N12" s="893"/>
      <c r="Q12" s="283"/>
    </row>
    <row r="13" spans="1:17" s="14" customFormat="1" ht="14.25" customHeight="1">
      <c r="A13" s="44" t="s">
        <v>365</v>
      </c>
      <c r="B13" s="15"/>
      <c r="D13" s="7"/>
      <c r="E13" s="7"/>
      <c r="F13" s="397"/>
      <c r="G13" s="397"/>
      <c r="H13" s="184"/>
      <c r="I13" s="901"/>
      <c r="J13" s="893"/>
      <c r="K13" s="325"/>
      <c r="L13" s="325"/>
      <c r="M13" s="184"/>
      <c r="N13" s="901"/>
      <c r="Q13" s="323"/>
    </row>
    <row r="14" spans="2:19" ht="14.25">
      <c r="B14" s="49" t="s">
        <v>238</v>
      </c>
      <c r="C14" s="10"/>
      <c r="D14" s="59">
        <v>246863</v>
      </c>
      <c r="E14" s="59">
        <v>249535</v>
      </c>
      <c r="F14" s="70">
        <v>258424</v>
      </c>
      <c r="G14" s="70">
        <v>260053</v>
      </c>
      <c r="H14" s="60">
        <v>263125</v>
      </c>
      <c r="I14" s="70">
        <v>1.1812976585542145</v>
      </c>
      <c r="J14" s="70">
        <v>6.587459441066512</v>
      </c>
      <c r="L14" s="59">
        <v>246863</v>
      </c>
      <c r="M14" s="60">
        <v>263125</v>
      </c>
      <c r="N14" s="70">
        <v>6.587459441066512</v>
      </c>
      <c r="O14" s="322"/>
      <c r="P14" s="433"/>
      <c r="Q14" s="433">
        <f>(H14-G14)/G14*100</f>
        <v>1.1812976585542179</v>
      </c>
      <c r="R14" s="433">
        <f>(H14-D14)/D14*100</f>
        <v>6.587459441066502</v>
      </c>
      <c r="S14" s="433"/>
    </row>
    <row r="15" spans="2:19" ht="14.25">
      <c r="B15" s="49" t="s">
        <v>8</v>
      </c>
      <c r="C15" s="10"/>
      <c r="D15" s="59">
        <v>177418</v>
      </c>
      <c r="E15" s="59">
        <v>176463</v>
      </c>
      <c r="F15" s="70">
        <v>187926</v>
      </c>
      <c r="G15" s="70">
        <v>189435</v>
      </c>
      <c r="H15" s="60">
        <v>191287</v>
      </c>
      <c r="I15" s="70">
        <v>0.9776440467706538</v>
      </c>
      <c r="J15" s="70">
        <v>7.817132421738493</v>
      </c>
      <c r="L15" s="59">
        <v>177418</v>
      </c>
      <c r="M15" s="60">
        <v>191287</v>
      </c>
      <c r="N15" s="70">
        <v>7.817132421738493</v>
      </c>
      <c r="O15" s="322"/>
      <c r="P15" s="433"/>
      <c r="Q15" s="433">
        <f>(H15-G15)/G15*100</f>
        <v>0.9776440467706602</v>
      </c>
      <c r="R15" s="433">
        <f>(H15-D15)/D15*100</f>
        <v>7.817132421738493</v>
      </c>
      <c r="S15" s="433"/>
    </row>
    <row r="16" spans="2:19" ht="14.25">
      <c r="B16" s="49" t="s">
        <v>45</v>
      </c>
      <c r="C16" s="10"/>
      <c r="D16" s="59">
        <v>4</v>
      </c>
      <c r="E16" s="59">
        <v>4</v>
      </c>
      <c r="F16" s="70">
        <v>2</v>
      </c>
      <c r="G16" s="70">
        <v>5</v>
      </c>
      <c r="H16" s="60">
        <v>6</v>
      </c>
      <c r="I16" s="70">
        <v>19.999999999999996</v>
      </c>
      <c r="J16" s="70">
        <v>50</v>
      </c>
      <c r="L16" s="59">
        <v>15</v>
      </c>
      <c r="M16" s="60">
        <v>17</v>
      </c>
      <c r="N16" s="70">
        <v>13.33333333333333</v>
      </c>
      <c r="O16" s="704"/>
      <c r="P16" s="433"/>
      <c r="Q16" s="433">
        <f>(H16-G16)/G16*100</f>
        <v>20</v>
      </c>
      <c r="R16" s="433">
        <f>(H16-D16)/D16*100</f>
        <v>50</v>
      </c>
      <c r="S16" s="433"/>
    </row>
    <row r="17" spans="2:19" ht="14.25">
      <c r="B17" s="49" t="s">
        <v>46</v>
      </c>
      <c r="C17" s="10"/>
      <c r="D17" s="59">
        <v>3</v>
      </c>
      <c r="E17" s="59">
        <v>3</v>
      </c>
      <c r="F17" s="70">
        <v>2</v>
      </c>
      <c r="G17" s="70">
        <v>3</v>
      </c>
      <c r="H17" s="60">
        <v>3</v>
      </c>
      <c r="I17" s="70">
        <v>0</v>
      </c>
      <c r="J17" s="70">
        <v>0</v>
      </c>
      <c r="L17" s="59">
        <v>13</v>
      </c>
      <c r="M17" s="60">
        <v>11</v>
      </c>
      <c r="N17" s="70">
        <v>-15.384615384615385</v>
      </c>
      <c r="O17" s="704"/>
      <c r="P17" s="433"/>
      <c r="Q17" s="433">
        <f>(H17-G17)/G17*100</f>
        <v>0</v>
      </c>
      <c r="R17" s="433">
        <f>(H17-D17)/D17*100</f>
        <v>0</v>
      </c>
      <c r="S17" s="433"/>
    </row>
    <row r="18" spans="3:19" ht="14.25">
      <c r="C18" s="10"/>
      <c r="F18" s="70"/>
      <c r="G18" s="70"/>
      <c r="I18" s="70"/>
      <c r="J18" s="70"/>
      <c r="Q18" s="433"/>
      <c r="R18" s="433"/>
      <c r="S18" s="433"/>
    </row>
    <row r="19" spans="13:14" ht="14.25">
      <c r="M19" s="206"/>
      <c r="N19" s="250"/>
    </row>
    <row r="20" spans="6:13" ht="14.25">
      <c r="F20" s="193"/>
      <c r="G20" s="193"/>
      <c r="H20" s="182"/>
      <c r="M20" s="182"/>
    </row>
    <row r="21" spans="6:13" ht="14.25">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2:13" ht="14.25">
      <c r="B29" s="171"/>
      <c r="F29" s="193"/>
      <c r="G29" s="193"/>
      <c r="H29" s="182"/>
      <c r="M29" s="182"/>
    </row>
    <row r="30" spans="2:13" ht="14.25">
      <c r="B30" s="171"/>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19"/>
      <c r="G142" s="619"/>
      <c r="H142" s="191"/>
      <c r="M142" s="191"/>
    </row>
    <row r="143" spans="6:13" ht="14.25">
      <c r="F143" s="619"/>
      <c r="G143" s="619"/>
      <c r="H143" s="191"/>
      <c r="M143" s="191"/>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86" r:id="rId1"/>
</worksheet>
</file>

<file path=xl/worksheets/sheet19.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SheetLayoutView="85" zoomScalePageLayoutView="0" workbookViewId="0" topLeftCell="A1">
      <selection activeCell="D2" sqref="D2"/>
    </sheetView>
  </sheetViews>
  <sheetFormatPr defaultColWidth="9.140625" defaultRowHeight="12.75"/>
  <cols>
    <col min="1" max="1" width="4.00390625" style="10" customWidth="1"/>
    <col min="2" max="2" width="4.28125" style="10" customWidth="1"/>
    <col min="3" max="3" width="43.00390625" style="1" customWidth="1"/>
    <col min="4" max="7" width="10.28125" style="59" customWidth="1"/>
    <col min="8" max="8" width="10.28125" style="60" customWidth="1"/>
    <col min="9" max="9" width="8.8515625" style="70" bestFit="1" customWidth="1"/>
    <col min="10" max="10" width="8.00390625" style="70" customWidth="1"/>
    <col min="11" max="11" width="8.00390625" style="59" customWidth="1"/>
    <col min="12" max="12" width="12.421875" style="59" customWidth="1"/>
    <col min="13" max="13" width="10.28125" style="60" customWidth="1"/>
    <col min="14" max="14" width="9.8515625" style="70" customWidth="1"/>
    <col min="15" max="17" width="9.140625" style="10" customWidth="1"/>
    <col min="18" max="16384" width="9.140625" style="10" customWidth="1"/>
  </cols>
  <sheetData>
    <row r="1" spans="1:14" s="24" customFormat="1" ht="20.25">
      <c r="A1" s="23" t="s">
        <v>309</v>
      </c>
      <c r="D1" s="61"/>
      <c r="E1" s="61"/>
      <c r="F1" s="61"/>
      <c r="G1" s="61"/>
      <c r="H1" s="61"/>
      <c r="I1" s="694"/>
      <c r="J1" s="694"/>
      <c r="K1" s="61"/>
      <c r="L1" s="61"/>
      <c r="M1" s="61"/>
      <c r="N1" s="694"/>
    </row>
    <row r="2" spans="1:14" s="26" customFormat="1" ht="53.25" customHeight="1">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6" customHeight="1">
      <c r="A3" s="44"/>
      <c r="B3" s="15"/>
      <c r="D3" s="155"/>
      <c r="E3" s="155"/>
      <c r="F3" s="620"/>
      <c r="G3" s="620"/>
      <c r="H3" s="184"/>
      <c r="I3" s="51"/>
      <c r="J3" s="51"/>
      <c r="K3" s="7"/>
      <c r="L3" s="7"/>
      <c r="M3" s="184"/>
      <c r="N3" s="51"/>
    </row>
    <row r="4" spans="1:14" s="14" customFormat="1" ht="14.25" customHeight="1">
      <c r="A4" s="44" t="s">
        <v>355</v>
      </c>
      <c r="B4" s="15"/>
      <c r="D4" s="7"/>
      <c r="E4" s="7"/>
      <c r="F4" s="7"/>
      <c r="G4" s="7"/>
      <c r="H4" s="62"/>
      <c r="I4" s="51"/>
      <c r="J4" s="51"/>
      <c r="K4" s="7"/>
      <c r="L4" s="7"/>
      <c r="M4" s="62"/>
      <c r="N4" s="51"/>
    </row>
    <row r="5" spans="2:17" ht="14.25">
      <c r="B5" s="49" t="s">
        <v>2</v>
      </c>
      <c r="C5" s="10"/>
      <c r="D5" s="59">
        <v>160</v>
      </c>
      <c r="E5" s="59">
        <v>125</v>
      </c>
      <c r="F5" s="59">
        <v>91</v>
      </c>
      <c r="G5" s="59">
        <v>61</v>
      </c>
      <c r="H5" s="60">
        <v>42</v>
      </c>
      <c r="I5" s="70">
        <v>-31.147540983606557</v>
      </c>
      <c r="J5" s="70">
        <v>-73.75</v>
      </c>
      <c r="L5" s="59">
        <v>563</v>
      </c>
      <c r="M5" s="60">
        <v>319</v>
      </c>
      <c r="N5" s="70">
        <v>-43.3392539964476</v>
      </c>
      <c r="O5" s="384"/>
      <c r="P5" s="384"/>
      <c r="Q5" s="381"/>
    </row>
    <row r="6" spans="2:17" ht="14.25">
      <c r="B6" s="757" t="s">
        <v>137</v>
      </c>
      <c r="C6" s="701"/>
      <c r="D6" s="166">
        <v>0</v>
      </c>
      <c r="E6" s="166">
        <v>0</v>
      </c>
      <c r="F6" s="166">
        <v>0</v>
      </c>
      <c r="G6" s="166">
        <v>0</v>
      </c>
      <c r="H6" s="948">
        <v>0</v>
      </c>
      <c r="I6" s="70">
        <v>0</v>
      </c>
      <c r="J6" s="70">
        <v>0</v>
      </c>
      <c r="L6" s="166">
        <v>0</v>
      </c>
      <c r="M6" s="948">
        <v>0</v>
      </c>
      <c r="N6" s="70">
        <v>0</v>
      </c>
      <c r="O6" s="384"/>
      <c r="P6" s="384"/>
      <c r="Q6" s="381"/>
    </row>
    <row r="7" spans="2:17" ht="14.25">
      <c r="B7" s="757" t="s">
        <v>179</v>
      </c>
      <c r="C7" s="701"/>
      <c r="D7" s="59">
        <v>40</v>
      </c>
      <c r="E7" s="59">
        <v>124</v>
      </c>
      <c r="F7" s="59">
        <v>16</v>
      </c>
      <c r="G7" s="59">
        <v>163</v>
      </c>
      <c r="H7" s="60">
        <v>50</v>
      </c>
      <c r="I7" s="70">
        <v>-69.32515337423312</v>
      </c>
      <c r="J7" s="70">
        <v>25</v>
      </c>
      <c r="L7" s="59">
        <v>293</v>
      </c>
      <c r="M7" s="60">
        <v>353</v>
      </c>
      <c r="N7" s="70">
        <v>20.4778156996587</v>
      </c>
      <c r="O7" s="384"/>
      <c r="P7" s="384"/>
      <c r="Q7" s="381"/>
    </row>
    <row r="8" spans="2:17" ht="14.25">
      <c r="B8" s="49" t="s">
        <v>3</v>
      </c>
      <c r="C8" s="10"/>
      <c r="D8" s="59">
        <v>200</v>
      </c>
      <c r="E8" s="59">
        <v>249</v>
      </c>
      <c r="F8" s="59">
        <v>107</v>
      </c>
      <c r="G8" s="59">
        <v>224</v>
      </c>
      <c r="H8" s="60">
        <v>92</v>
      </c>
      <c r="I8" s="70">
        <v>-58.92857142857143</v>
      </c>
      <c r="J8" s="70">
        <v>-54</v>
      </c>
      <c r="L8" s="59">
        <v>856</v>
      </c>
      <c r="M8" s="60">
        <v>672</v>
      </c>
      <c r="N8" s="70">
        <v>-21.495327102803742</v>
      </c>
      <c r="O8" s="384"/>
      <c r="P8" s="384"/>
      <c r="Q8" s="381"/>
    </row>
    <row r="9" spans="2:17" ht="14.25">
      <c r="B9" s="49" t="s">
        <v>0</v>
      </c>
      <c r="C9" s="10"/>
      <c r="D9" s="59">
        <v>156</v>
      </c>
      <c r="E9" s="59">
        <v>143</v>
      </c>
      <c r="F9" s="59">
        <v>156</v>
      </c>
      <c r="G9" s="59">
        <v>153</v>
      </c>
      <c r="H9" s="60">
        <v>150</v>
      </c>
      <c r="I9" s="70">
        <v>-1.9607843137254943</v>
      </c>
      <c r="J9" s="70">
        <v>-3.8461538461538436</v>
      </c>
      <c r="L9" s="59">
        <v>572</v>
      </c>
      <c r="M9" s="60">
        <v>602</v>
      </c>
      <c r="N9" s="70">
        <v>5.24475524475525</v>
      </c>
      <c r="O9" s="384"/>
      <c r="P9" s="384"/>
      <c r="Q9" s="381"/>
    </row>
    <row r="10" spans="2:17" ht="14.25">
      <c r="B10" s="49" t="s">
        <v>5</v>
      </c>
      <c r="C10" s="10"/>
      <c r="D10" s="70">
        <v>1</v>
      </c>
      <c r="E10" s="70">
        <v>-6</v>
      </c>
      <c r="F10" s="70">
        <v>1</v>
      </c>
      <c r="G10" s="70">
        <v>-11</v>
      </c>
      <c r="H10" s="702">
        <v>-4</v>
      </c>
      <c r="I10" s="70">
        <v>63.63636363636363</v>
      </c>
      <c r="J10" s="70" t="s">
        <v>337</v>
      </c>
      <c r="K10" s="166"/>
      <c r="L10" s="70">
        <v>1</v>
      </c>
      <c r="M10" s="60">
        <v>-20</v>
      </c>
      <c r="N10" s="70" t="s">
        <v>337</v>
      </c>
      <c r="O10" s="384"/>
      <c r="P10" s="384"/>
      <c r="Q10" s="381"/>
    </row>
    <row r="11" spans="2:17" ht="14.25">
      <c r="B11" s="50" t="s">
        <v>6</v>
      </c>
      <c r="C11" s="10"/>
      <c r="D11" s="59">
        <v>43</v>
      </c>
      <c r="E11" s="70">
        <v>112</v>
      </c>
      <c r="F11" s="70">
        <v>-50</v>
      </c>
      <c r="G11" s="59">
        <v>82</v>
      </c>
      <c r="H11" s="949">
        <v>-54</v>
      </c>
      <c r="I11" s="70" t="s">
        <v>337</v>
      </c>
      <c r="J11" s="70" t="s">
        <v>337</v>
      </c>
      <c r="L11" s="59">
        <v>283</v>
      </c>
      <c r="M11" s="60">
        <v>90</v>
      </c>
      <c r="N11" s="70">
        <v>-68.19787985865725</v>
      </c>
      <c r="O11" s="384"/>
      <c r="P11" s="384"/>
      <c r="Q11" s="381"/>
    </row>
    <row r="12" spans="3:16" ht="14.25">
      <c r="C12" s="10"/>
      <c r="H12" s="182"/>
      <c r="I12" s="893"/>
      <c r="J12" s="893"/>
      <c r="M12" s="182"/>
      <c r="N12" s="893"/>
      <c r="P12" s="283"/>
    </row>
    <row r="13" spans="1:16" s="14" customFormat="1" ht="14.25" customHeight="1">
      <c r="A13" s="44" t="s">
        <v>365</v>
      </c>
      <c r="B13" s="15"/>
      <c r="D13" s="7"/>
      <c r="E13" s="7"/>
      <c r="F13" s="269"/>
      <c r="G13" s="269"/>
      <c r="H13" s="184"/>
      <c r="I13" s="901"/>
      <c r="J13" s="893"/>
      <c r="K13" s="325"/>
      <c r="L13" s="325"/>
      <c r="M13" s="184"/>
      <c r="N13" s="901"/>
      <c r="P13" s="323"/>
    </row>
    <row r="14" spans="2:19" ht="14.25">
      <c r="B14" s="49" t="s">
        <v>238</v>
      </c>
      <c r="C14" s="10"/>
      <c r="D14" s="59">
        <v>103158</v>
      </c>
      <c r="E14" s="59">
        <v>107081</v>
      </c>
      <c r="F14" s="59">
        <v>107503</v>
      </c>
      <c r="G14" s="59">
        <v>104048</v>
      </c>
      <c r="H14" s="60">
        <v>108646</v>
      </c>
      <c r="I14" s="70">
        <v>4.419114254959244</v>
      </c>
      <c r="J14" s="70">
        <v>5.319994571434106</v>
      </c>
      <c r="L14" s="59">
        <v>103158</v>
      </c>
      <c r="M14" s="60">
        <v>108646</v>
      </c>
      <c r="N14" s="70">
        <v>5.319994571434106</v>
      </c>
      <c r="O14" s="433"/>
      <c r="P14" s="433"/>
      <c r="Q14" s="433"/>
      <c r="R14" s="433"/>
      <c r="S14" s="433"/>
    </row>
    <row r="15" spans="2:19" ht="14.25">
      <c r="B15" s="49" t="s">
        <v>8</v>
      </c>
      <c r="C15" s="10"/>
      <c r="D15" s="59">
        <v>40209</v>
      </c>
      <c r="E15" s="59">
        <v>46349</v>
      </c>
      <c r="F15" s="59">
        <v>46505</v>
      </c>
      <c r="G15" s="59">
        <v>43644</v>
      </c>
      <c r="H15" s="60">
        <v>47641</v>
      </c>
      <c r="I15" s="70">
        <v>9.158188983594528</v>
      </c>
      <c r="J15" s="70">
        <v>18.483424109030324</v>
      </c>
      <c r="L15" s="59">
        <v>40209</v>
      </c>
      <c r="M15" s="60">
        <v>47641</v>
      </c>
      <c r="N15" s="70">
        <v>18.483424109030324</v>
      </c>
      <c r="O15" s="433"/>
      <c r="P15" s="433"/>
      <c r="Q15" s="433"/>
      <c r="R15" s="433"/>
      <c r="S15" s="433"/>
    </row>
    <row r="16" spans="2:19" ht="14.25">
      <c r="B16" s="49" t="s">
        <v>45</v>
      </c>
      <c r="C16" s="10"/>
      <c r="D16" s="59">
        <v>2</v>
      </c>
      <c r="E16" s="59">
        <v>1</v>
      </c>
      <c r="F16" s="59">
        <v>3</v>
      </c>
      <c r="G16" s="59">
        <v>3</v>
      </c>
      <c r="H16" s="60">
        <v>2</v>
      </c>
      <c r="I16" s="70">
        <v>-33.333333333333336</v>
      </c>
      <c r="J16" s="70">
        <v>0</v>
      </c>
      <c r="L16" s="59">
        <v>8</v>
      </c>
      <c r="M16" s="60">
        <v>9</v>
      </c>
      <c r="N16" s="70">
        <v>12.5</v>
      </c>
      <c r="O16" s="433"/>
      <c r="P16" s="433"/>
      <c r="Q16" s="433"/>
      <c r="R16" s="433"/>
      <c r="S16" s="433"/>
    </row>
    <row r="17" spans="2:19" ht="14.25">
      <c r="B17" s="49" t="s">
        <v>46</v>
      </c>
      <c r="C17" s="10"/>
      <c r="D17" s="59">
        <v>1</v>
      </c>
      <c r="E17" s="59">
        <v>1</v>
      </c>
      <c r="F17" s="59">
        <v>1</v>
      </c>
      <c r="G17" s="59">
        <v>1</v>
      </c>
      <c r="H17" s="60">
        <v>1</v>
      </c>
      <c r="I17" s="70">
        <v>0</v>
      </c>
      <c r="J17" s="70">
        <v>0</v>
      </c>
      <c r="K17" s="166"/>
      <c r="L17" s="70">
        <v>4</v>
      </c>
      <c r="M17" s="60">
        <v>4</v>
      </c>
      <c r="N17" s="70">
        <v>0</v>
      </c>
      <c r="O17" s="433"/>
      <c r="P17" s="433"/>
      <c r="Q17" s="433"/>
      <c r="R17" s="433"/>
      <c r="S17" s="433"/>
    </row>
    <row r="18" spans="3:19" ht="14.25">
      <c r="C18" s="10"/>
      <c r="O18" s="384"/>
      <c r="P18" s="384"/>
      <c r="Q18" s="433"/>
      <c r="R18" s="433"/>
      <c r="S18" s="433"/>
    </row>
    <row r="19" spans="4:5" ht="14.25">
      <c r="D19" s="156"/>
      <c r="E19" s="156"/>
    </row>
    <row r="20" spans="4:5" ht="14.25">
      <c r="D20" s="156"/>
      <c r="E20" s="156"/>
    </row>
    <row r="21" spans="4:5" ht="14.25">
      <c r="D21" s="156"/>
      <c r="E21" s="156"/>
    </row>
    <row r="22" spans="4:5" ht="14.25">
      <c r="D22" s="156"/>
      <c r="E22" s="156"/>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19"/>
      <c r="G142" s="619"/>
      <c r="H142" s="191"/>
      <c r="M142" s="191"/>
    </row>
    <row r="143" spans="6:13" ht="14.25">
      <c r="F143" s="619"/>
      <c r="G143" s="619"/>
      <c r="H143" s="191"/>
      <c r="M143" s="191"/>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S151"/>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P9" sqref="P9"/>
    </sheetView>
  </sheetViews>
  <sheetFormatPr defaultColWidth="9.140625" defaultRowHeight="12.75"/>
  <cols>
    <col min="1" max="1" width="2.28125" style="439" customWidth="1"/>
    <col min="2" max="2" width="38.28125" style="474" customWidth="1"/>
    <col min="3" max="3" width="1.28515625" style="474" customWidth="1"/>
    <col min="4" max="7" width="9.7109375" style="442" customWidth="1"/>
    <col min="8" max="8" width="9.7109375" style="443" customWidth="1"/>
    <col min="9" max="10" width="9.7109375" style="442" customWidth="1"/>
    <col min="11" max="11" width="3.140625" style="442" customWidth="1"/>
    <col min="12" max="12" width="9.7109375" style="442" customWidth="1"/>
    <col min="13" max="13" width="9.7109375" style="443" customWidth="1"/>
    <col min="14" max="14" width="9.7109375" style="442" customWidth="1"/>
    <col min="15" max="17" width="9.140625" style="439" customWidth="1"/>
    <col min="18" max="16384" width="9.140625" style="439" customWidth="1"/>
  </cols>
  <sheetData>
    <row r="1" spans="1:14" s="435" customFormat="1" ht="20.25">
      <c r="A1" s="434" t="s">
        <v>35</v>
      </c>
      <c r="D1" s="436"/>
      <c r="E1" s="436"/>
      <c r="F1" s="436"/>
      <c r="G1" s="436"/>
      <c r="H1" s="436"/>
      <c r="I1" s="436"/>
      <c r="J1" s="436"/>
      <c r="K1" s="436"/>
      <c r="L1" s="436"/>
      <c r="M1" s="436"/>
      <c r="N1" s="436"/>
    </row>
    <row r="2" spans="1:14" s="438" customFormat="1" ht="50.25" customHeight="1">
      <c r="A2" s="975" t="s">
        <v>52</v>
      </c>
      <c r="B2" s="975"/>
      <c r="C2" s="975"/>
      <c r="D2" s="437" t="s">
        <v>332</v>
      </c>
      <c r="E2" s="437" t="s">
        <v>341</v>
      </c>
      <c r="F2" s="437" t="s">
        <v>388</v>
      </c>
      <c r="G2" s="437" t="s">
        <v>425</v>
      </c>
      <c r="H2" s="139" t="s">
        <v>440</v>
      </c>
      <c r="I2" s="139" t="s">
        <v>441</v>
      </c>
      <c r="J2" s="139" t="s">
        <v>442</v>
      </c>
      <c r="K2" s="437"/>
      <c r="L2" s="139" t="s">
        <v>443</v>
      </c>
      <c r="M2" s="139" t="s">
        <v>444</v>
      </c>
      <c r="N2" s="139" t="s">
        <v>445</v>
      </c>
    </row>
    <row r="3" spans="2:3" ht="6.75" customHeight="1">
      <c r="B3" s="440"/>
      <c r="C3" s="441"/>
    </row>
    <row r="4" spans="1:14" ht="15">
      <c r="A4" s="445" t="s">
        <v>280</v>
      </c>
      <c r="B4" s="439"/>
      <c r="C4" s="439"/>
      <c r="H4" s="206"/>
      <c r="N4" s="446"/>
    </row>
    <row r="5" spans="2:19" s="447" customFormat="1" ht="14.25">
      <c r="B5" s="448" t="s">
        <v>2</v>
      </c>
      <c r="C5" s="441"/>
      <c r="D5" s="444">
        <v>2097</v>
      </c>
      <c r="E5" s="444">
        <v>2128</v>
      </c>
      <c r="F5" s="444">
        <v>2224</v>
      </c>
      <c r="G5" s="444">
        <v>2273</v>
      </c>
      <c r="H5" s="702">
        <v>2330</v>
      </c>
      <c r="I5" s="70">
        <v>2.5076990761108586</v>
      </c>
      <c r="J5" s="70">
        <v>11.111111111111116</v>
      </c>
      <c r="K5" s="70"/>
      <c r="L5" s="70">
        <v>7791</v>
      </c>
      <c r="M5" s="702">
        <v>8955</v>
      </c>
      <c r="N5" s="59">
        <v>14.94031574894108</v>
      </c>
      <c r="P5" s="439"/>
      <c r="Q5" s="442"/>
      <c r="R5" s="442"/>
      <c r="S5" s="442"/>
    </row>
    <row r="6" spans="2:19" s="447" customFormat="1" ht="14.25">
      <c r="B6" s="448" t="s">
        <v>137</v>
      </c>
      <c r="C6" s="441"/>
      <c r="D6" s="444">
        <v>636</v>
      </c>
      <c r="E6" s="444">
        <v>744</v>
      </c>
      <c r="F6" s="444">
        <v>706</v>
      </c>
      <c r="G6" s="444">
        <v>695</v>
      </c>
      <c r="H6" s="702">
        <v>635</v>
      </c>
      <c r="I6" s="70">
        <v>-8.633093525179858</v>
      </c>
      <c r="J6" s="70">
        <v>-0.15723270440252124</v>
      </c>
      <c r="K6" s="297"/>
      <c r="L6" s="70">
        <v>2622</v>
      </c>
      <c r="M6" s="702">
        <v>2780</v>
      </c>
      <c r="N6" s="59">
        <v>6.025934401220434</v>
      </c>
      <c r="P6" s="439"/>
      <c r="Q6" s="442"/>
      <c r="R6" s="442"/>
      <c r="S6" s="442"/>
    </row>
    <row r="7" spans="2:19" s="447" customFormat="1" ht="14.25">
      <c r="B7" s="447" t="s">
        <v>179</v>
      </c>
      <c r="C7" s="448"/>
      <c r="D7" s="444">
        <v>322</v>
      </c>
      <c r="E7" s="444">
        <v>488</v>
      </c>
      <c r="F7" s="444">
        <v>273</v>
      </c>
      <c r="G7" s="444">
        <v>407</v>
      </c>
      <c r="H7" s="702">
        <v>280</v>
      </c>
      <c r="I7" s="70">
        <v>-31.2039312039312</v>
      </c>
      <c r="J7" s="70">
        <v>-13.043478260869568</v>
      </c>
      <c r="K7" s="297"/>
      <c r="L7" s="70">
        <v>1511</v>
      </c>
      <c r="M7" s="702">
        <v>1448</v>
      </c>
      <c r="N7" s="70">
        <v>-4.169424222369289</v>
      </c>
      <c r="P7" s="439"/>
      <c r="Q7" s="449"/>
      <c r="R7" s="442"/>
      <c r="S7" s="442"/>
    </row>
    <row r="8" spans="2:19" s="447" customFormat="1" ht="14.25">
      <c r="B8" s="448" t="s">
        <v>3</v>
      </c>
      <c r="C8" s="441"/>
      <c r="D8" s="444">
        <v>3055</v>
      </c>
      <c r="E8" s="444">
        <v>3360</v>
      </c>
      <c r="F8" s="444">
        <v>3203</v>
      </c>
      <c r="G8" s="444">
        <v>3375</v>
      </c>
      <c r="H8" s="702">
        <v>3245</v>
      </c>
      <c r="I8" s="70">
        <v>-3.8518518518518507</v>
      </c>
      <c r="J8" s="70">
        <v>6.219312602291316</v>
      </c>
      <c r="K8" s="297"/>
      <c r="L8" s="70">
        <v>11924</v>
      </c>
      <c r="M8" s="702">
        <v>13183</v>
      </c>
      <c r="N8" s="59">
        <v>10.558537403555857</v>
      </c>
      <c r="P8" s="439"/>
      <c r="Q8" s="442"/>
      <c r="R8" s="442"/>
      <c r="S8" s="442"/>
    </row>
    <row r="9" spans="2:19" s="447" customFormat="1" ht="14.25">
      <c r="B9" s="448" t="s">
        <v>0</v>
      </c>
      <c r="C9" s="448"/>
      <c r="D9" s="444">
        <v>1357</v>
      </c>
      <c r="E9" s="444">
        <v>1398</v>
      </c>
      <c r="F9" s="444">
        <v>1418</v>
      </c>
      <c r="G9" s="444">
        <v>1481</v>
      </c>
      <c r="H9" s="702">
        <v>1501</v>
      </c>
      <c r="I9" s="70">
        <v>1.3504388926401045</v>
      </c>
      <c r="J9" s="70">
        <v>10.611643330876941</v>
      </c>
      <c r="K9" s="297"/>
      <c r="L9" s="70">
        <v>5130</v>
      </c>
      <c r="M9" s="702">
        <v>5798</v>
      </c>
      <c r="N9" s="59">
        <v>13.021442495126712</v>
      </c>
      <c r="P9" s="439"/>
      <c r="Q9" s="442"/>
      <c r="R9" s="442"/>
      <c r="S9" s="442"/>
    </row>
    <row r="10" spans="2:19" s="447" customFormat="1" ht="14.25">
      <c r="B10" s="448" t="s">
        <v>4</v>
      </c>
      <c r="C10" s="441"/>
      <c r="D10" s="444">
        <v>1698</v>
      </c>
      <c r="E10" s="444">
        <v>1962</v>
      </c>
      <c r="F10" s="444">
        <v>1785</v>
      </c>
      <c r="G10" s="444">
        <v>1894</v>
      </c>
      <c r="H10" s="702">
        <v>1744</v>
      </c>
      <c r="I10" s="70">
        <v>-7.9197465681098205</v>
      </c>
      <c r="J10" s="70">
        <v>2.7090694935217874</v>
      </c>
      <c r="K10" s="297"/>
      <c r="L10" s="70">
        <v>6794</v>
      </c>
      <c r="M10" s="702">
        <v>7385</v>
      </c>
      <c r="N10" s="59">
        <v>8.698851928171925</v>
      </c>
      <c r="P10" s="439"/>
      <c r="Q10" s="442"/>
      <c r="R10" s="442"/>
      <c r="S10" s="442"/>
    </row>
    <row r="11" spans="2:19" s="447" customFormat="1" ht="14.25">
      <c r="B11" s="448" t="s">
        <v>5</v>
      </c>
      <c r="C11" s="448"/>
      <c r="D11" s="444">
        <v>225</v>
      </c>
      <c r="E11" s="444">
        <v>164</v>
      </c>
      <c r="F11" s="444">
        <v>105</v>
      </c>
      <c r="G11" s="444">
        <v>236</v>
      </c>
      <c r="H11" s="702">
        <v>205</v>
      </c>
      <c r="I11" s="70">
        <v>-13.135593220338981</v>
      </c>
      <c r="J11" s="70">
        <v>-8.888888888888891</v>
      </c>
      <c r="K11" s="297"/>
      <c r="L11" s="70">
        <v>1544</v>
      </c>
      <c r="M11" s="702">
        <v>710</v>
      </c>
      <c r="N11" s="70">
        <v>-54.01554404145077</v>
      </c>
      <c r="P11" s="439"/>
      <c r="Q11" s="442"/>
      <c r="R11" s="442"/>
      <c r="S11" s="442"/>
    </row>
    <row r="12" spans="2:19" s="447" customFormat="1" ht="14.25">
      <c r="B12" s="448" t="s">
        <v>6</v>
      </c>
      <c r="C12" s="448"/>
      <c r="D12" s="444">
        <v>1473</v>
      </c>
      <c r="E12" s="444">
        <v>1798</v>
      </c>
      <c r="F12" s="444">
        <v>1680</v>
      </c>
      <c r="G12" s="444">
        <v>1658</v>
      </c>
      <c r="H12" s="702">
        <v>1539</v>
      </c>
      <c r="I12" s="70">
        <v>-7.177322074788906</v>
      </c>
      <c r="J12" s="70">
        <v>4.480651731160901</v>
      </c>
      <c r="K12" s="297"/>
      <c r="L12" s="70">
        <v>5250</v>
      </c>
      <c r="M12" s="702">
        <v>6675</v>
      </c>
      <c r="N12" s="59">
        <v>27.142857142857135</v>
      </c>
      <c r="P12" s="439"/>
      <c r="Q12" s="442"/>
      <c r="R12" s="442"/>
      <c r="S12" s="442"/>
    </row>
    <row r="13" spans="2:19" s="447" customFormat="1" ht="14.25">
      <c r="B13" s="448" t="s">
        <v>180</v>
      </c>
      <c r="C13" s="448"/>
      <c r="D13" s="444">
        <v>1218</v>
      </c>
      <c r="E13" s="444">
        <v>1521</v>
      </c>
      <c r="F13" s="444">
        <v>1372</v>
      </c>
      <c r="G13" s="444">
        <v>1413</v>
      </c>
      <c r="H13" s="702">
        <v>1319</v>
      </c>
      <c r="I13" s="70">
        <v>-6.652512384996456</v>
      </c>
      <c r="J13" s="70">
        <v>8.292282430213472</v>
      </c>
      <c r="K13" s="70"/>
      <c r="L13" s="70">
        <v>4390</v>
      </c>
      <c r="M13" s="702">
        <v>5625</v>
      </c>
      <c r="N13" s="59">
        <v>28.132118451025057</v>
      </c>
      <c r="P13" s="439"/>
      <c r="Q13" s="442"/>
      <c r="R13" s="442"/>
      <c r="S13" s="442"/>
    </row>
    <row r="14" spans="2:19" s="447" customFormat="1" ht="14.25">
      <c r="B14" s="448" t="s">
        <v>311</v>
      </c>
      <c r="C14" s="448"/>
      <c r="D14" s="444">
        <v>-24</v>
      </c>
      <c r="E14" s="444">
        <v>-10</v>
      </c>
      <c r="F14" s="444">
        <v>-38</v>
      </c>
      <c r="G14" s="444">
        <v>0</v>
      </c>
      <c r="H14" s="702">
        <v>0</v>
      </c>
      <c r="I14" s="70">
        <v>0</v>
      </c>
      <c r="J14" s="70" t="s">
        <v>337</v>
      </c>
      <c r="K14" s="70"/>
      <c r="L14" s="70">
        <v>-19</v>
      </c>
      <c r="M14" s="702">
        <v>-48</v>
      </c>
      <c r="N14" s="59" t="s">
        <v>460</v>
      </c>
      <c r="P14" s="439"/>
      <c r="Q14" s="442"/>
      <c r="R14" s="442"/>
      <c r="S14" s="442"/>
    </row>
    <row r="15" spans="2:19" s="447" customFormat="1" ht="14.25">
      <c r="B15" s="448" t="s">
        <v>312</v>
      </c>
      <c r="C15" s="448"/>
      <c r="D15" s="444">
        <v>1194</v>
      </c>
      <c r="E15" s="444">
        <v>1511</v>
      </c>
      <c r="F15" s="444">
        <v>1334</v>
      </c>
      <c r="G15" s="444">
        <v>1413</v>
      </c>
      <c r="H15" s="702">
        <v>1319</v>
      </c>
      <c r="I15" s="70">
        <v>-6.652512384996456</v>
      </c>
      <c r="J15" s="70">
        <v>10.469011725293132</v>
      </c>
      <c r="K15" s="70"/>
      <c r="L15" s="70">
        <v>4371</v>
      </c>
      <c r="M15" s="702">
        <v>5577</v>
      </c>
      <c r="N15" s="59">
        <v>27.590940288263567</v>
      </c>
      <c r="P15" s="439"/>
      <c r="Q15" s="442"/>
      <c r="R15" s="442"/>
      <c r="S15" s="795"/>
    </row>
    <row r="16" spans="2:17" ht="14.25">
      <c r="B16" s="439"/>
      <c r="C16" s="439"/>
      <c r="H16" s="182"/>
      <c r="I16" s="59"/>
      <c r="J16" s="59"/>
      <c r="K16" s="250"/>
      <c r="L16" s="59"/>
      <c r="M16" s="182"/>
      <c r="N16" s="59"/>
      <c r="Q16" s="451"/>
    </row>
    <row r="17" spans="1:17" ht="15">
      <c r="A17" s="445" t="s">
        <v>281</v>
      </c>
      <c r="B17" s="439"/>
      <c r="C17" s="439"/>
      <c r="H17" s="182"/>
      <c r="I17" s="59"/>
      <c r="J17" s="59"/>
      <c r="K17" s="250"/>
      <c r="L17" s="59"/>
      <c r="M17" s="182"/>
      <c r="N17" s="59"/>
      <c r="Q17" s="451"/>
    </row>
    <row r="18" spans="2:17" s="447" customFormat="1" ht="14.25">
      <c r="B18" s="448" t="s">
        <v>14</v>
      </c>
      <c r="C18" s="448"/>
      <c r="D18" s="453">
        <v>323099</v>
      </c>
      <c r="E18" s="453">
        <v>328218</v>
      </c>
      <c r="F18" s="453">
        <v>338071</v>
      </c>
      <c r="G18" s="453">
        <v>340375</v>
      </c>
      <c r="H18" s="883">
        <v>345003</v>
      </c>
      <c r="I18" s="812">
        <v>1.3596768270290216</v>
      </c>
      <c r="J18" s="813">
        <v>6.779346268481179</v>
      </c>
      <c r="K18" s="59"/>
      <c r="L18" s="682">
        <v>323099</v>
      </c>
      <c r="M18" s="883">
        <v>345003</v>
      </c>
      <c r="N18" s="708">
        <v>6.779346268481179</v>
      </c>
      <c r="P18" s="439"/>
      <c r="Q18" s="451"/>
    </row>
    <row r="19" spans="2:17" s="454" customFormat="1" ht="14.25">
      <c r="B19" s="455" t="s">
        <v>291</v>
      </c>
      <c r="C19" s="456"/>
      <c r="D19" s="457"/>
      <c r="E19" s="457"/>
      <c r="F19" s="457"/>
      <c r="G19" s="457"/>
      <c r="H19" s="819"/>
      <c r="I19" s="961">
        <v>2</v>
      </c>
      <c r="J19" s="962">
        <v>6</v>
      </c>
      <c r="K19" s="367"/>
      <c r="L19" s="683"/>
      <c r="M19" s="884"/>
      <c r="N19" s="962">
        <v>6</v>
      </c>
      <c r="P19" s="458"/>
      <c r="Q19" s="459"/>
    </row>
    <row r="20" spans="2:17" s="447" customFormat="1" ht="21" customHeight="1">
      <c r="B20" s="448" t="s">
        <v>7</v>
      </c>
      <c r="C20" s="448"/>
      <c r="D20" s="452">
        <v>517711</v>
      </c>
      <c r="E20" s="452">
        <v>529909</v>
      </c>
      <c r="F20" s="452">
        <v>540004</v>
      </c>
      <c r="G20" s="452">
        <v>541524</v>
      </c>
      <c r="H20" s="958">
        <v>550751</v>
      </c>
      <c r="I20" s="70">
        <v>1.7038949335578923</v>
      </c>
      <c r="J20" s="59">
        <v>6.3819389582218555</v>
      </c>
      <c r="K20" s="59"/>
      <c r="L20" s="59">
        <v>517711</v>
      </c>
      <c r="M20" s="882">
        <v>550751</v>
      </c>
      <c r="N20" s="59">
        <v>6.3819389582218555</v>
      </c>
      <c r="P20" s="451"/>
      <c r="Q20" s="451"/>
    </row>
    <row r="21" spans="2:17" s="454" customFormat="1" ht="14.25">
      <c r="B21" s="448" t="s">
        <v>17</v>
      </c>
      <c r="C21" s="448"/>
      <c r="D21" s="453">
        <v>373634</v>
      </c>
      <c r="E21" s="453">
        <v>375826</v>
      </c>
      <c r="F21" s="453">
        <v>387560</v>
      </c>
      <c r="G21" s="453">
        <v>388295</v>
      </c>
      <c r="H21" s="883">
        <v>393785</v>
      </c>
      <c r="I21" s="812">
        <v>1.4138734724886914</v>
      </c>
      <c r="J21" s="708">
        <v>5.393245796688739</v>
      </c>
      <c r="K21" s="59"/>
      <c r="L21" s="682">
        <v>373634</v>
      </c>
      <c r="M21" s="883">
        <v>393785</v>
      </c>
      <c r="N21" s="708">
        <v>5.393245796688739</v>
      </c>
      <c r="P21" s="451"/>
      <c r="Q21" s="451"/>
    </row>
    <row r="22" spans="2:17" s="454" customFormat="1" ht="14.25">
      <c r="B22" s="455" t="s">
        <v>291</v>
      </c>
      <c r="C22" s="456"/>
      <c r="D22" s="457"/>
      <c r="E22" s="457"/>
      <c r="F22" s="457"/>
      <c r="G22" s="457"/>
      <c r="H22" s="819"/>
      <c r="I22" s="885">
        <v>2</v>
      </c>
      <c r="J22" s="963">
        <v>5</v>
      </c>
      <c r="K22" s="367"/>
      <c r="L22" s="683"/>
      <c r="M22" s="884"/>
      <c r="N22" s="962">
        <v>5</v>
      </c>
      <c r="P22" s="459"/>
      <c r="Q22" s="459"/>
    </row>
    <row r="23" spans="2:17" s="447" customFormat="1" ht="16.5" customHeight="1">
      <c r="B23" s="448" t="s">
        <v>8</v>
      </c>
      <c r="C23" s="448"/>
      <c r="D23" s="452">
        <v>467909</v>
      </c>
      <c r="E23" s="452">
        <v>478828</v>
      </c>
      <c r="F23" s="452">
        <v>491960</v>
      </c>
      <c r="G23" s="452">
        <v>493009</v>
      </c>
      <c r="H23" s="958">
        <v>500876</v>
      </c>
      <c r="I23" s="70">
        <v>1.5957112344805013</v>
      </c>
      <c r="J23" s="59">
        <v>7.045600747153835</v>
      </c>
      <c r="K23" s="59"/>
      <c r="L23" s="59">
        <v>467909</v>
      </c>
      <c r="M23" s="882">
        <v>500876</v>
      </c>
      <c r="N23" s="59">
        <v>7.045600747153835</v>
      </c>
      <c r="P23" s="451"/>
      <c r="Q23" s="451"/>
    </row>
    <row r="24" spans="2:17" s="447" customFormat="1" ht="14.25">
      <c r="B24" s="448" t="s">
        <v>9</v>
      </c>
      <c r="C24" s="448"/>
      <c r="D24" s="452">
        <v>47458</v>
      </c>
      <c r="E24" s="452">
        <v>48707</v>
      </c>
      <c r="F24" s="452">
        <v>47214</v>
      </c>
      <c r="G24" s="452">
        <v>47676</v>
      </c>
      <c r="H24" s="958">
        <v>49045</v>
      </c>
      <c r="I24" s="70">
        <v>2.8714657269905297</v>
      </c>
      <c r="J24" s="59">
        <v>3.3440094399258324</v>
      </c>
      <c r="K24" s="59"/>
      <c r="L24" s="59">
        <v>47458</v>
      </c>
      <c r="M24" s="882">
        <v>49045</v>
      </c>
      <c r="N24" s="59">
        <v>3.3440094399258324</v>
      </c>
      <c r="P24" s="451"/>
      <c r="Q24" s="451"/>
    </row>
    <row r="25" spans="2:14" ht="14.25">
      <c r="B25" s="439"/>
      <c r="C25" s="439"/>
      <c r="H25" s="182"/>
      <c r="I25" s="59"/>
      <c r="J25" s="59"/>
      <c r="K25" s="250"/>
      <c r="L25" s="59"/>
      <c r="M25" s="60"/>
      <c r="N25" s="59"/>
    </row>
    <row r="26" spans="1:14" ht="15">
      <c r="A26" s="461" t="s">
        <v>282</v>
      </c>
      <c r="B26" s="439"/>
      <c r="C26" s="439"/>
      <c r="H26" s="182"/>
      <c r="I26" s="59"/>
      <c r="J26" s="59"/>
      <c r="K26" s="250"/>
      <c r="L26" s="59"/>
      <c r="M26" s="182"/>
      <c r="N26" s="59"/>
    </row>
    <row r="27" spans="2:16" s="462" customFormat="1" ht="14.25">
      <c r="B27" s="463" t="s">
        <v>107</v>
      </c>
      <c r="C27" s="464"/>
      <c r="D27" s="465">
        <v>1.78</v>
      </c>
      <c r="E27" s="465">
        <v>1.83</v>
      </c>
      <c r="F27" s="465">
        <v>1.85</v>
      </c>
      <c r="G27" s="465">
        <v>1.86</v>
      </c>
      <c r="H27" s="917">
        <v>1.87</v>
      </c>
      <c r="I27" s="172">
        <v>0.010000000000000009</v>
      </c>
      <c r="J27" s="172">
        <v>0.09000000000000008</v>
      </c>
      <c r="K27" s="616"/>
      <c r="L27" s="172">
        <v>1.75</v>
      </c>
      <c r="M27" s="917">
        <v>1.85</v>
      </c>
      <c r="N27" s="685">
        <v>0.10000000000000009</v>
      </c>
      <c r="O27" s="465"/>
      <c r="P27" s="466"/>
    </row>
    <row r="28" spans="2:17" s="467" customFormat="1" ht="14.25">
      <c r="B28" s="468" t="s">
        <v>10</v>
      </c>
      <c r="C28" s="468"/>
      <c r="D28" s="469">
        <v>31.4</v>
      </c>
      <c r="E28" s="469">
        <v>36.7</v>
      </c>
      <c r="F28" s="469">
        <v>30.6</v>
      </c>
      <c r="G28" s="469">
        <v>32.7</v>
      </c>
      <c r="H28" s="915">
        <v>28.2</v>
      </c>
      <c r="I28" s="483">
        <v>-4.5000000000000036</v>
      </c>
      <c r="J28" s="483">
        <v>-3.1999999999999993</v>
      </c>
      <c r="K28" s="618"/>
      <c r="L28" s="482">
        <v>34.7</v>
      </c>
      <c r="M28" s="915">
        <v>32.1</v>
      </c>
      <c r="N28" s="482">
        <v>-2.6000000000000014</v>
      </c>
      <c r="O28" s="469"/>
      <c r="P28" s="466"/>
      <c r="Q28" s="462"/>
    </row>
    <row r="29" spans="2:17" s="467" customFormat="1" ht="14.25">
      <c r="B29" s="468" t="s">
        <v>11</v>
      </c>
      <c r="C29" s="468"/>
      <c r="D29" s="470">
        <v>44.4</v>
      </c>
      <c r="E29" s="470">
        <v>41.6</v>
      </c>
      <c r="F29" s="470">
        <v>44.3</v>
      </c>
      <c r="G29" s="470">
        <v>43.9</v>
      </c>
      <c r="H29" s="916">
        <v>46.3</v>
      </c>
      <c r="I29" s="483">
        <v>2.3999999999999986</v>
      </c>
      <c r="J29" s="482">
        <v>1.8999999999999986</v>
      </c>
      <c r="K29" s="618"/>
      <c r="L29" s="482">
        <v>43</v>
      </c>
      <c r="M29" s="916">
        <v>44</v>
      </c>
      <c r="N29" s="482">
        <v>1</v>
      </c>
      <c r="O29" s="470"/>
      <c r="P29" s="466"/>
      <c r="Q29" s="462"/>
    </row>
    <row r="30" spans="2:16" s="462" customFormat="1" ht="14.25">
      <c r="B30" s="463" t="s">
        <v>108</v>
      </c>
      <c r="C30" s="463"/>
      <c r="D30" s="465">
        <v>0.94</v>
      </c>
      <c r="E30" s="465">
        <v>1.18</v>
      </c>
      <c r="F30" s="465">
        <v>1.03</v>
      </c>
      <c r="G30" s="465">
        <v>1.04</v>
      </c>
      <c r="H30" s="917">
        <v>0.95</v>
      </c>
      <c r="I30" s="794">
        <v>-0.09000000000000008</v>
      </c>
      <c r="J30" s="172">
        <v>0.010000000000000009</v>
      </c>
      <c r="K30" s="616"/>
      <c r="L30" s="172">
        <v>0.89</v>
      </c>
      <c r="M30" s="917">
        <v>1.05</v>
      </c>
      <c r="N30" s="685">
        <v>0.16000000000000003</v>
      </c>
      <c r="O30" s="465"/>
      <c r="P30" s="465"/>
    </row>
    <row r="31" spans="2:17" s="467" customFormat="1" ht="14.25">
      <c r="B31" s="468" t="s">
        <v>109</v>
      </c>
      <c r="C31" s="468"/>
      <c r="D31" s="470">
        <v>10.5</v>
      </c>
      <c r="E31" s="470">
        <v>13.1</v>
      </c>
      <c r="F31" s="470">
        <v>11.8</v>
      </c>
      <c r="G31" s="470">
        <v>12.2</v>
      </c>
      <c r="H31" s="916">
        <v>11.3</v>
      </c>
      <c r="I31" s="483">
        <v>-0.8999999999999986</v>
      </c>
      <c r="J31" s="482">
        <v>0.8000000000000007</v>
      </c>
      <c r="K31" s="618"/>
      <c r="L31" s="482">
        <v>9.7</v>
      </c>
      <c r="M31" s="916">
        <v>12.1</v>
      </c>
      <c r="N31" s="482">
        <v>2.4000000000000004</v>
      </c>
      <c r="O31" s="470"/>
      <c r="P31" s="465"/>
      <c r="Q31" s="462"/>
    </row>
    <row r="32" spans="2:17" s="467" customFormat="1" ht="14.25">
      <c r="B32" s="468" t="s">
        <v>110</v>
      </c>
      <c r="C32" s="468"/>
      <c r="D32" s="470">
        <v>86.5</v>
      </c>
      <c r="E32" s="470">
        <v>87.3</v>
      </c>
      <c r="F32" s="470">
        <v>87.2</v>
      </c>
      <c r="G32" s="470">
        <v>87.7</v>
      </c>
      <c r="H32" s="916">
        <v>87.6</v>
      </c>
      <c r="I32" s="483">
        <v>-0.10000000000000853</v>
      </c>
      <c r="J32" s="482">
        <v>1.0999999999999943</v>
      </c>
      <c r="K32" s="482"/>
      <c r="L32" s="482">
        <v>86.5</v>
      </c>
      <c r="M32" s="916">
        <v>87.6</v>
      </c>
      <c r="N32" s="482">
        <v>1.0999999999999943</v>
      </c>
      <c r="O32" s="470"/>
      <c r="P32" s="465"/>
      <c r="Q32" s="462"/>
    </row>
    <row r="33" spans="2:17" s="467" customFormat="1" ht="14.25">
      <c r="B33" s="468" t="s">
        <v>12</v>
      </c>
      <c r="C33" s="468"/>
      <c r="D33" s="470">
        <v>1.7</v>
      </c>
      <c r="E33" s="470">
        <v>1.6</v>
      </c>
      <c r="F33" s="470">
        <v>1.6</v>
      </c>
      <c r="G33" s="470">
        <v>1.6</v>
      </c>
      <c r="H33" s="916">
        <v>1.5</v>
      </c>
      <c r="I33" s="483">
        <v>-0.10000000000000009</v>
      </c>
      <c r="J33" s="482">
        <v>-0.19999999999999996</v>
      </c>
      <c r="K33" s="482"/>
      <c r="L33" s="482">
        <v>1.7</v>
      </c>
      <c r="M33" s="916">
        <v>1.5</v>
      </c>
      <c r="N33" s="482">
        <v>-0.19999999999999996</v>
      </c>
      <c r="O33" s="471"/>
      <c r="P33" s="465"/>
      <c r="Q33" s="462"/>
    </row>
    <row r="34" spans="2:17" s="447" customFormat="1" ht="30.75">
      <c r="B34" s="481" t="s">
        <v>396</v>
      </c>
      <c r="C34" s="448"/>
      <c r="D34" s="472">
        <v>25</v>
      </c>
      <c r="E34" s="472">
        <v>20</v>
      </c>
      <c r="F34" s="165">
        <v>12</v>
      </c>
      <c r="G34" s="165">
        <v>21</v>
      </c>
      <c r="H34" s="941">
        <v>25</v>
      </c>
      <c r="I34" s="129">
        <v>4</v>
      </c>
      <c r="J34" s="129">
        <v>0</v>
      </c>
      <c r="K34" s="129"/>
      <c r="L34" s="129">
        <v>72</v>
      </c>
      <c r="M34" s="942">
        <v>19</v>
      </c>
      <c r="N34" s="129">
        <v>-53</v>
      </c>
      <c r="O34" s="165"/>
      <c r="P34" s="172"/>
      <c r="Q34" s="462"/>
    </row>
    <row r="35" spans="2:17" s="447" customFormat="1" ht="14.25">
      <c r="B35" s="448" t="s">
        <v>224</v>
      </c>
      <c r="C35" s="448"/>
      <c r="D35" s="470">
        <v>14.3</v>
      </c>
      <c r="E35" s="470">
        <v>14</v>
      </c>
      <c r="F35" s="482">
        <v>13.6</v>
      </c>
      <c r="G35" s="482">
        <v>13.3</v>
      </c>
      <c r="H35" s="916">
        <v>13.9</v>
      </c>
      <c r="I35" s="483">
        <v>0.5999999999999996</v>
      </c>
      <c r="J35" s="482">
        <v>-0.40000000000000036</v>
      </c>
      <c r="K35" s="483"/>
      <c r="L35" s="483">
        <v>14.3</v>
      </c>
      <c r="M35" s="916">
        <v>13.9</v>
      </c>
      <c r="N35" s="483">
        <v>-0.40000000000000036</v>
      </c>
      <c r="O35" s="482"/>
      <c r="P35" s="172"/>
      <c r="Q35" s="462"/>
    </row>
    <row r="36" spans="2:17" s="467" customFormat="1" ht="14.25">
      <c r="B36" s="468" t="s">
        <v>115</v>
      </c>
      <c r="C36" s="468"/>
      <c r="D36" s="470">
        <v>15.1</v>
      </c>
      <c r="E36" s="470">
        <v>15</v>
      </c>
      <c r="F36" s="482">
        <v>14.4</v>
      </c>
      <c r="G36" s="482">
        <v>14.4</v>
      </c>
      <c r="H36" s="916">
        <v>15.1</v>
      </c>
      <c r="I36" s="483">
        <v>0.6999999999999993</v>
      </c>
      <c r="J36" s="482">
        <v>0</v>
      </c>
      <c r="K36" s="483"/>
      <c r="L36" s="483">
        <v>15.1</v>
      </c>
      <c r="M36" s="916">
        <v>15.1</v>
      </c>
      <c r="N36" s="483">
        <v>0</v>
      </c>
      <c r="O36" s="482"/>
      <c r="P36" s="172"/>
      <c r="Q36" s="462"/>
    </row>
    <row r="37" spans="2:17" s="467" customFormat="1" ht="14.25">
      <c r="B37" s="468" t="s">
        <v>116</v>
      </c>
      <c r="C37" s="468"/>
      <c r="D37" s="470">
        <v>15.9</v>
      </c>
      <c r="E37" s="470">
        <v>15.8</v>
      </c>
      <c r="F37" s="482">
        <v>16.2</v>
      </c>
      <c r="G37" s="482">
        <v>16.2</v>
      </c>
      <c r="H37" s="916">
        <v>16.9</v>
      </c>
      <c r="I37" s="483">
        <v>0.6999999999999993</v>
      </c>
      <c r="J37" s="482">
        <v>0.9999999999999982</v>
      </c>
      <c r="K37" s="483"/>
      <c r="L37" s="483">
        <v>15.9</v>
      </c>
      <c r="M37" s="916">
        <v>16.9</v>
      </c>
      <c r="N37" s="483">
        <v>0.9999999999999982</v>
      </c>
      <c r="O37" s="482"/>
      <c r="P37" s="172"/>
      <c r="Q37" s="462"/>
    </row>
    <row r="38" spans="2:16" ht="14.25">
      <c r="B38" s="474" t="s">
        <v>256</v>
      </c>
      <c r="D38" s="473">
        <v>7.6</v>
      </c>
      <c r="E38" s="473">
        <v>7.6</v>
      </c>
      <c r="F38" s="162">
        <v>7</v>
      </c>
      <c r="G38" s="162">
        <v>7.1</v>
      </c>
      <c r="H38" s="943">
        <v>7.1</v>
      </c>
      <c r="I38" s="483">
        <v>0</v>
      </c>
      <c r="J38" s="162">
        <v>-0.5</v>
      </c>
      <c r="K38" s="483"/>
      <c r="L38" s="483">
        <v>7.6</v>
      </c>
      <c r="M38" s="916">
        <v>7.1</v>
      </c>
      <c r="N38" s="483">
        <v>-0.5</v>
      </c>
      <c r="O38" s="162"/>
      <c r="P38" s="59"/>
    </row>
    <row r="39" spans="2:16" ht="28.5">
      <c r="B39" s="475" t="s">
        <v>283</v>
      </c>
      <c r="D39" s="442">
        <v>131</v>
      </c>
      <c r="E39" s="442">
        <v>125</v>
      </c>
      <c r="F39" s="59">
        <v>135</v>
      </c>
      <c r="G39" s="59">
        <v>132</v>
      </c>
      <c r="H39" s="60">
        <v>138</v>
      </c>
      <c r="I39" s="129">
        <v>6</v>
      </c>
      <c r="J39" s="70">
        <v>7</v>
      </c>
      <c r="K39" s="165"/>
      <c r="L39" s="165">
        <v>140</v>
      </c>
      <c r="M39" s="60">
        <v>133</v>
      </c>
      <c r="N39" s="70">
        <v>-7</v>
      </c>
      <c r="O39" s="484"/>
      <c r="P39" s="172"/>
    </row>
    <row r="40" spans="2:16" ht="14.25">
      <c r="B40" s="760" t="s">
        <v>342</v>
      </c>
      <c r="D40" s="59" t="s">
        <v>204</v>
      </c>
      <c r="E40" s="59">
        <v>110</v>
      </c>
      <c r="F40" s="59">
        <v>110</v>
      </c>
      <c r="G40" s="59">
        <v>109</v>
      </c>
      <c r="H40" s="60">
        <v>109</v>
      </c>
      <c r="I40" s="129">
        <v>0</v>
      </c>
      <c r="J40" s="70" t="s">
        <v>337</v>
      </c>
      <c r="K40" s="165"/>
      <c r="L40" s="165" t="s">
        <v>204</v>
      </c>
      <c r="M40" s="60">
        <v>109</v>
      </c>
      <c r="N40" s="70" t="s">
        <v>337</v>
      </c>
      <c r="O40" s="484"/>
      <c r="P40" s="172"/>
    </row>
    <row r="41" spans="6:16" ht="14.25">
      <c r="F41" s="59"/>
      <c r="G41" s="59"/>
      <c r="H41" s="60"/>
      <c r="I41" s="617"/>
      <c r="J41" s="483"/>
      <c r="K41" s="617"/>
      <c r="L41" s="617"/>
      <c r="M41" s="206"/>
      <c r="N41" s="617"/>
      <c r="O41" s="10"/>
      <c r="P41" s="483"/>
    </row>
    <row r="42" spans="6:16" ht="14.25">
      <c r="F42" s="59"/>
      <c r="G42" s="59"/>
      <c r="H42" s="60"/>
      <c r="I42" s="617"/>
      <c r="J42" s="483"/>
      <c r="K42" s="617"/>
      <c r="L42" s="617"/>
      <c r="M42" s="206"/>
      <c r="N42" s="617"/>
      <c r="O42" s="10"/>
      <c r="P42" s="483"/>
    </row>
    <row r="43" spans="1:16" ht="14.25">
      <c r="A43" s="199"/>
      <c r="B43" s="801" t="s">
        <v>422</v>
      </c>
      <c r="F43" s="59"/>
      <c r="G43" s="59"/>
      <c r="H43" s="60"/>
      <c r="I43" s="482"/>
      <c r="J43" s="482"/>
      <c r="K43" s="482"/>
      <c r="L43" s="482"/>
      <c r="M43" s="60"/>
      <c r="N43" s="59"/>
      <c r="O43" s="10"/>
      <c r="P43" s="482"/>
    </row>
    <row r="44" spans="1:13" ht="14.25">
      <c r="A44" s="199"/>
      <c r="B44" s="801" t="s">
        <v>317</v>
      </c>
      <c r="H44" s="460"/>
      <c r="M44" s="460"/>
    </row>
    <row r="45" spans="1:13" ht="14.25">
      <c r="A45" s="199"/>
      <c r="B45" s="801" t="s">
        <v>349</v>
      </c>
      <c r="D45" s="450"/>
      <c r="E45" s="450"/>
      <c r="F45" s="450"/>
      <c r="G45" s="450"/>
      <c r="H45" s="460"/>
      <c r="M45" s="460"/>
    </row>
    <row r="46" spans="4:13" ht="14.25">
      <c r="D46" s="450"/>
      <c r="E46" s="450"/>
      <c r="F46" s="450"/>
      <c r="G46" s="450"/>
      <c r="H46" s="476"/>
      <c r="M46" s="476"/>
    </row>
    <row r="47" spans="4:13" ht="14.25">
      <c r="D47" s="450"/>
      <c r="E47" s="450"/>
      <c r="F47" s="450"/>
      <c r="G47" s="450"/>
      <c r="H47" s="476"/>
      <c r="M47" s="476"/>
    </row>
    <row r="48" spans="8:13" ht="14.25">
      <c r="H48" s="476"/>
      <c r="M48" s="476"/>
    </row>
    <row r="49" spans="8:13" ht="14.25">
      <c r="H49" s="476"/>
      <c r="M49" s="476"/>
    </row>
    <row r="50" spans="8:13" ht="14.25">
      <c r="H50" s="476"/>
      <c r="M50" s="476"/>
    </row>
    <row r="51" spans="8:13" ht="14.25">
      <c r="H51" s="476"/>
      <c r="M51" s="476"/>
    </row>
    <row r="52" spans="8:13" ht="14.25">
      <c r="H52" s="476"/>
      <c r="M52" s="476"/>
    </row>
    <row r="53" spans="8:13" ht="14.25">
      <c r="H53" s="476"/>
      <c r="M53" s="476"/>
    </row>
    <row r="54" spans="8:13" ht="14.25">
      <c r="H54" s="476"/>
      <c r="M54" s="476"/>
    </row>
    <row r="55" spans="8:13" ht="14.25">
      <c r="H55" s="476"/>
      <c r="M55" s="476"/>
    </row>
    <row r="56" spans="8:13" ht="14.25">
      <c r="H56" s="476"/>
      <c r="M56" s="476"/>
    </row>
    <row r="57" spans="8:13" ht="14.25">
      <c r="H57" s="476"/>
      <c r="M57" s="476"/>
    </row>
    <row r="58" spans="8:13" ht="14.25">
      <c r="H58" s="476"/>
      <c r="M58" s="476"/>
    </row>
    <row r="59" spans="8:13" ht="14.25">
      <c r="H59" s="476"/>
      <c r="M59" s="476"/>
    </row>
    <row r="60" spans="8:13" ht="14.25">
      <c r="H60" s="476"/>
      <c r="M60" s="476"/>
    </row>
    <row r="61" spans="8:13" ht="14.25">
      <c r="H61" s="476"/>
      <c r="M61" s="476"/>
    </row>
    <row r="62" spans="8:13" ht="14.25">
      <c r="H62" s="476"/>
      <c r="M62" s="476"/>
    </row>
    <row r="63" spans="8:13" ht="14.25">
      <c r="H63" s="476"/>
      <c r="M63" s="476"/>
    </row>
    <row r="64" spans="8:13" ht="14.25">
      <c r="H64" s="476"/>
      <c r="M64" s="476"/>
    </row>
    <row r="65" spans="8:13" ht="14.25">
      <c r="H65" s="476"/>
      <c r="M65" s="476"/>
    </row>
    <row r="66" spans="8:13" ht="14.25">
      <c r="H66" s="476"/>
      <c r="M66" s="476"/>
    </row>
    <row r="67" spans="8:13" ht="14.25">
      <c r="H67" s="476"/>
      <c r="M67" s="476"/>
    </row>
    <row r="68" spans="8:13" ht="14.25">
      <c r="H68" s="476"/>
      <c r="M68" s="476"/>
    </row>
    <row r="69" spans="8:13" ht="14.25">
      <c r="H69" s="476"/>
      <c r="M69" s="476"/>
    </row>
    <row r="70" spans="8:13" ht="14.25">
      <c r="H70" s="476"/>
      <c r="M70" s="476"/>
    </row>
    <row r="71" spans="8:13" ht="14.25">
      <c r="H71" s="476"/>
      <c r="M71" s="476"/>
    </row>
    <row r="72" spans="8:13" ht="14.25">
      <c r="H72" s="476"/>
      <c r="M72" s="476"/>
    </row>
    <row r="73" spans="8:13" ht="14.25">
      <c r="H73" s="476"/>
      <c r="M73" s="476"/>
    </row>
    <row r="74" spans="8:13" ht="14.25">
      <c r="H74" s="476"/>
      <c r="M74" s="476"/>
    </row>
    <row r="75" spans="8:13" ht="14.25">
      <c r="H75" s="476"/>
      <c r="M75" s="476"/>
    </row>
    <row r="76" spans="8:13" ht="14.25">
      <c r="H76" s="476"/>
      <c r="M76" s="476"/>
    </row>
    <row r="77" spans="8:13" ht="14.25">
      <c r="H77" s="476"/>
      <c r="M77" s="476"/>
    </row>
    <row r="78" spans="8:13" ht="14.25">
      <c r="H78" s="476"/>
      <c r="M78" s="476"/>
    </row>
    <row r="79" spans="8:13" ht="14.25">
      <c r="H79" s="476"/>
      <c r="M79" s="476"/>
    </row>
    <row r="80" spans="8:13" ht="14.25">
      <c r="H80" s="476"/>
      <c r="M80" s="476"/>
    </row>
    <row r="81" spans="8:13" ht="14.25">
      <c r="H81" s="476"/>
      <c r="M81" s="476"/>
    </row>
    <row r="82" spans="8:13" ht="14.25">
      <c r="H82" s="476"/>
      <c r="M82" s="476"/>
    </row>
    <row r="83" spans="8:13" ht="14.25">
      <c r="H83" s="476"/>
      <c r="M83" s="476"/>
    </row>
    <row r="84" spans="8:13" ht="14.25">
      <c r="H84" s="476"/>
      <c r="M84" s="476"/>
    </row>
    <row r="85" spans="8:13" ht="14.25">
      <c r="H85" s="476"/>
      <c r="M85" s="476"/>
    </row>
    <row r="86" spans="8:13" ht="14.25">
      <c r="H86" s="476"/>
      <c r="M86" s="476"/>
    </row>
    <row r="87" spans="8:13" ht="14.25">
      <c r="H87" s="476"/>
      <c r="M87" s="476"/>
    </row>
    <row r="88" spans="8:13" ht="14.25">
      <c r="H88" s="476"/>
      <c r="M88" s="476"/>
    </row>
    <row r="89" spans="8:13" ht="14.25">
      <c r="H89" s="476"/>
      <c r="M89" s="476"/>
    </row>
    <row r="90" spans="8:13" ht="14.25">
      <c r="H90" s="476"/>
      <c r="M90" s="476"/>
    </row>
    <row r="91" spans="8:13" ht="14.25">
      <c r="H91" s="476"/>
      <c r="M91" s="476"/>
    </row>
    <row r="92" spans="8:13" ht="14.25">
      <c r="H92" s="476"/>
      <c r="M92" s="476"/>
    </row>
    <row r="93" spans="8:13" ht="14.25">
      <c r="H93" s="476"/>
      <c r="M93" s="476"/>
    </row>
    <row r="94" spans="8:13" ht="14.25">
      <c r="H94" s="476"/>
      <c r="M94" s="476"/>
    </row>
    <row r="95" spans="8:13" ht="14.25">
      <c r="H95" s="476"/>
      <c r="M95" s="476"/>
    </row>
    <row r="96" spans="8:13" ht="14.25">
      <c r="H96" s="476"/>
      <c r="M96" s="476"/>
    </row>
    <row r="97" spans="8:13" ht="14.25">
      <c r="H97" s="476"/>
      <c r="M97" s="476"/>
    </row>
    <row r="98" spans="8:13" ht="14.25">
      <c r="H98" s="476"/>
      <c r="M98" s="476"/>
    </row>
    <row r="99" spans="8:13" ht="14.25">
      <c r="H99" s="476"/>
      <c r="M99" s="476"/>
    </row>
    <row r="100" spans="8:13" ht="14.25">
      <c r="H100" s="476"/>
      <c r="M100" s="476"/>
    </row>
    <row r="101" spans="8:13" ht="14.25">
      <c r="H101" s="476"/>
      <c r="M101" s="476"/>
    </row>
    <row r="102" spans="8:13" ht="14.25">
      <c r="H102" s="476"/>
      <c r="M102" s="476"/>
    </row>
    <row r="103" spans="8:13" ht="14.25">
      <c r="H103" s="476"/>
      <c r="M103" s="476"/>
    </row>
    <row r="104" spans="8:13" ht="14.25">
      <c r="H104" s="476"/>
      <c r="M104" s="476"/>
    </row>
    <row r="105" spans="8:13" ht="14.25">
      <c r="H105" s="476"/>
      <c r="M105" s="476"/>
    </row>
    <row r="106" spans="8:13" ht="14.25">
      <c r="H106" s="476"/>
      <c r="M106" s="476"/>
    </row>
    <row r="107" spans="8:13" ht="14.25">
      <c r="H107" s="476"/>
      <c r="M107" s="476"/>
    </row>
    <row r="108" spans="8:13" ht="14.25">
      <c r="H108" s="476"/>
      <c r="M108" s="476"/>
    </row>
    <row r="109" spans="8:13" ht="14.25">
      <c r="H109" s="476"/>
      <c r="M109" s="476"/>
    </row>
    <row r="110" spans="8:13" ht="14.25">
      <c r="H110" s="476"/>
      <c r="M110" s="476"/>
    </row>
    <row r="111" spans="8:13" ht="14.25">
      <c r="H111" s="476"/>
      <c r="M111" s="476"/>
    </row>
    <row r="112" spans="8:13" ht="14.25">
      <c r="H112" s="476"/>
      <c r="M112" s="476"/>
    </row>
    <row r="113" spans="8:13" ht="14.25">
      <c r="H113" s="476"/>
      <c r="M113" s="476"/>
    </row>
    <row r="114" spans="8:13" ht="14.25">
      <c r="H114" s="476"/>
      <c r="M114" s="476"/>
    </row>
    <row r="115" spans="8:13" ht="14.25">
      <c r="H115" s="476"/>
      <c r="M115" s="476"/>
    </row>
    <row r="116" spans="8:13" ht="14.25">
      <c r="H116" s="476"/>
      <c r="M116" s="476"/>
    </row>
    <row r="117" spans="8:13" ht="14.25">
      <c r="H117" s="476"/>
      <c r="M117" s="476"/>
    </row>
    <row r="118" spans="8:13" ht="14.25">
      <c r="H118" s="476"/>
      <c r="M118" s="476"/>
    </row>
    <row r="119" spans="8:13" ht="14.25">
      <c r="H119" s="476"/>
      <c r="M119" s="476"/>
    </row>
    <row r="120" spans="8:13" ht="14.25">
      <c r="H120" s="476"/>
      <c r="M120" s="476"/>
    </row>
    <row r="121" spans="8:13" ht="14.25">
      <c r="H121" s="476"/>
      <c r="M121" s="476"/>
    </row>
    <row r="122" spans="8:13" ht="14.25">
      <c r="H122" s="476"/>
      <c r="M122" s="476"/>
    </row>
    <row r="123" spans="8:13" ht="14.25">
      <c r="H123" s="476"/>
      <c r="M123" s="476"/>
    </row>
    <row r="124" spans="8:13" ht="14.25">
      <c r="H124" s="476"/>
      <c r="M124" s="476"/>
    </row>
    <row r="125" spans="8:13" ht="14.25">
      <c r="H125" s="476"/>
      <c r="M125" s="476"/>
    </row>
    <row r="126" spans="8:13" ht="14.25">
      <c r="H126" s="476"/>
      <c r="M126" s="476"/>
    </row>
    <row r="127" spans="8:13" ht="14.25">
      <c r="H127" s="476"/>
      <c r="M127" s="476"/>
    </row>
    <row r="128" spans="8:13" ht="14.25">
      <c r="H128" s="476"/>
      <c r="M128" s="476"/>
    </row>
    <row r="129" spans="8:13" ht="14.25">
      <c r="H129" s="476"/>
      <c r="M129" s="476"/>
    </row>
    <row r="130" spans="8:13" ht="14.25">
      <c r="H130" s="476"/>
      <c r="M130" s="476"/>
    </row>
    <row r="131" spans="8:13" ht="14.25">
      <c r="H131" s="476"/>
      <c r="M131" s="476"/>
    </row>
    <row r="132" spans="8:13" ht="14.25">
      <c r="H132" s="476"/>
      <c r="M132" s="476"/>
    </row>
    <row r="133" spans="8:13" ht="14.25">
      <c r="H133" s="476"/>
      <c r="M133" s="476"/>
    </row>
    <row r="134" spans="8:13" ht="14.25">
      <c r="H134" s="476"/>
      <c r="M134" s="476"/>
    </row>
    <row r="135" spans="8:13" ht="14.25">
      <c r="H135" s="476"/>
      <c r="M135" s="476"/>
    </row>
    <row r="136" spans="8:13" ht="14.25">
      <c r="H136" s="476"/>
      <c r="M136" s="476"/>
    </row>
    <row r="137" spans="8:13" ht="14.25">
      <c r="H137" s="476"/>
      <c r="M137" s="476"/>
    </row>
    <row r="138" spans="8:13" ht="14.25">
      <c r="H138" s="476"/>
      <c r="M138" s="476"/>
    </row>
    <row r="139" spans="8:13" ht="14.25">
      <c r="H139" s="476"/>
      <c r="M139" s="476"/>
    </row>
    <row r="140" spans="8:13" ht="14.25">
      <c r="H140" s="476"/>
      <c r="M140" s="476"/>
    </row>
    <row r="141" spans="8:13" ht="14.25">
      <c r="H141" s="476"/>
      <c r="M141" s="476"/>
    </row>
    <row r="142" spans="8:13" ht="14.25">
      <c r="H142" s="476"/>
      <c r="M142" s="476"/>
    </row>
    <row r="143" spans="8:13" ht="14.25">
      <c r="H143" s="476"/>
      <c r="M143" s="476"/>
    </row>
    <row r="144" spans="8:13" ht="14.25">
      <c r="H144" s="476"/>
      <c r="M144" s="476"/>
    </row>
    <row r="145" spans="8:13" ht="14.25">
      <c r="H145" s="476"/>
      <c r="M145" s="476"/>
    </row>
    <row r="146" spans="8:13" ht="14.25">
      <c r="H146" s="477"/>
      <c r="M146" s="477"/>
    </row>
    <row r="147" spans="8:13" ht="14.25">
      <c r="H147" s="477"/>
      <c r="M147" s="477"/>
    </row>
    <row r="148" spans="8:13" ht="14.25">
      <c r="H148" s="477"/>
      <c r="M148" s="477"/>
    </row>
    <row r="149" spans="8:13" ht="14.25">
      <c r="H149" s="477"/>
      <c r="M149" s="477"/>
    </row>
    <row r="150" spans="8:13" ht="14.25">
      <c r="H150" s="477"/>
      <c r="M150" s="477"/>
    </row>
    <row r="151" spans="8:13" ht="14.25">
      <c r="H151" s="477"/>
      <c r="M151" s="477"/>
    </row>
  </sheetData>
  <sheetProtection/>
  <mergeCells count="1">
    <mergeCell ref="A2:C2"/>
  </mergeCells>
  <hyperlinks>
    <hyperlink ref="A2" location="Index!A1" display="Back to Index"/>
  </hyperlinks>
  <printOptions gridLines="1"/>
  <pageMargins left="0.7086614173228347" right="0.2362204724409449" top="0.984251968503937" bottom="0.984251968503937" header="0.5118110236220472" footer="0.5118110236220472"/>
  <pageSetup fitToHeight="1" fitToWidth="1" horizontalDpi="600" verticalDpi="600" orientation="landscape" paperSize="9" scale="66" r:id="rId1"/>
  <headerFooter alignWithMargins="0">
    <oddFooter>&amp;L&amp;D &amp;T&amp;R&amp;F&amp;A</oddFooter>
  </headerFooter>
</worksheet>
</file>

<file path=xl/worksheets/sheet20.xml><?xml version="1.0" encoding="utf-8"?>
<worksheet xmlns="http://schemas.openxmlformats.org/spreadsheetml/2006/main" xmlns:r="http://schemas.openxmlformats.org/officeDocument/2006/relationships">
  <sheetPr>
    <tabColor indexed="12"/>
    <pageSetUpPr fitToPage="1"/>
  </sheetPr>
  <dimension ref="A1:S148"/>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H27" sqref="H27"/>
    </sheetView>
  </sheetViews>
  <sheetFormatPr defaultColWidth="9.140625" defaultRowHeight="12.75"/>
  <cols>
    <col min="1" max="1" width="4.00390625" style="10" customWidth="1"/>
    <col min="2" max="2" width="4.28125" style="10" customWidth="1"/>
    <col min="3" max="3" width="42.28125" style="1" customWidth="1"/>
    <col min="4" max="7" width="9.28125" style="59" customWidth="1"/>
    <col min="8" max="8" width="10.28125" style="60" customWidth="1"/>
    <col min="9" max="9" width="8.421875" style="70" customWidth="1"/>
    <col min="10" max="10" width="8.28125" style="70" customWidth="1"/>
    <col min="11" max="12" width="8.28125" style="59" customWidth="1"/>
    <col min="13" max="13" width="9.28125" style="60" customWidth="1"/>
    <col min="14" max="14" width="8.28125" style="70" customWidth="1"/>
    <col min="15" max="16384" width="9.140625" style="10" customWidth="1"/>
  </cols>
  <sheetData>
    <row r="1" spans="1:14" s="24" customFormat="1" ht="20.25">
      <c r="A1" s="23" t="s">
        <v>23</v>
      </c>
      <c r="D1" s="61"/>
      <c r="E1" s="61"/>
      <c r="F1" s="61"/>
      <c r="G1" s="61"/>
      <c r="H1" s="61"/>
      <c r="I1" s="694"/>
      <c r="J1" s="694"/>
      <c r="K1" s="61"/>
      <c r="L1" s="61"/>
      <c r="M1" s="61"/>
      <c r="N1" s="694"/>
    </row>
    <row r="2" spans="1:14" s="26" customFormat="1" ht="45">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6" customHeight="1">
      <c r="A3" s="29"/>
      <c r="B3" s="15"/>
      <c r="D3" s="155"/>
      <c r="E3" s="155"/>
      <c r="F3" s="620"/>
      <c r="G3" s="620"/>
      <c r="H3" s="184"/>
      <c r="I3" s="51"/>
      <c r="J3" s="51"/>
      <c r="K3" s="7"/>
      <c r="L3" s="7"/>
      <c r="M3" s="184"/>
      <c r="N3" s="51"/>
    </row>
    <row r="4" spans="1:14" s="14" customFormat="1" ht="14.25" customHeight="1">
      <c r="A4" s="29" t="s">
        <v>366</v>
      </c>
      <c r="B4" s="15"/>
      <c r="D4" s="7"/>
      <c r="E4" s="7"/>
      <c r="F4" s="7"/>
      <c r="G4" s="7"/>
      <c r="H4" s="62"/>
      <c r="I4" s="51"/>
      <c r="J4" s="51"/>
      <c r="K4" s="7"/>
      <c r="L4" s="7"/>
      <c r="M4" s="192"/>
      <c r="N4" s="51"/>
    </row>
    <row r="5" spans="2:14" ht="14.25">
      <c r="B5" s="20" t="s">
        <v>2</v>
      </c>
      <c r="D5" s="59">
        <v>251</v>
      </c>
      <c r="E5" s="59">
        <v>270</v>
      </c>
      <c r="F5" s="59">
        <v>253</v>
      </c>
      <c r="G5" s="59">
        <v>212</v>
      </c>
      <c r="H5" s="60">
        <v>189</v>
      </c>
      <c r="I5" s="70">
        <v>-10.849056603773588</v>
      </c>
      <c r="J5" s="70">
        <v>-24.701195219123505</v>
      </c>
      <c r="L5" s="59">
        <v>762</v>
      </c>
      <c r="M5" s="60">
        <v>924</v>
      </c>
      <c r="N5" s="70">
        <v>21.259842519685044</v>
      </c>
    </row>
    <row r="6" spans="2:14" ht="14.25">
      <c r="B6" s="757" t="s">
        <v>137</v>
      </c>
      <c r="C6" s="701"/>
      <c r="D6" s="59">
        <v>16</v>
      </c>
      <c r="E6" s="59">
        <v>14</v>
      </c>
      <c r="F6" s="59">
        <v>9</v>
      </c>
      <c r="G6" s="59">
        <v>2</v>
      </c>
      <c r="H6" s="60">
        <v>3</v>
      </c>
      <c r="I6" s="70">
        <v>50</v>
      </c>
      <c r="J6" s="70">
        <v>-81.25</v>
      </c>
      <c r="L6" s="59">
        <v>49</v>
      </c>
      <c r="M6" s="60">
        <v>28</v>
      </c>
      <c r="N6" s="70">
        <v>-42.85714285714286</v>
      </c>
    </row>
    <row r="7" spans="2:14" ht="14.25">
      <c r="B7" s="757" t="s">
        <v>179</v>
      </c>
      <c r="C7" s="701"/>
      <c r="D7" s="59">
        <v>59</v>
      </c>
      <c r="E7" s="59">
        <v>110</v>
      </c>
      <c r="F7" s="59">
        <v>14</v>
      </c>
      <c r="G7" s="59">
        <v>7</v>
      </c>
      <c r="H7" s="60">
        <v>15</v>
      </c>
      <c r="I7" s="70" t="s">
        <v>461</v>
      </c>
      <c r="J7" s="70">
        <v>-74.57627118644068</v>
      </c>
      <c r="L7" s="59">
        <v>311</v>
      </c>
      <c r="M7" s="60">
        <v>146</v>
      </c>
      <c r="N7" s="70">
        <v>-53.054662379421224</v>
      </c>
    </row>
    <row r="8" spans="2:14" ht="14.25">
      <c r="B8" s="20" t="s">
        <v>3</v>
      </c>
      <c r="D8" s="59">
        <v>326</v>
      </c>
      <c r="E8" s="59">
        <v>394</v>
      </c>
      <c r="F8" s="59">
        <v>276</v>
      </c>
      <c r="G8" s="59">
        <v>221</v>
      </c>
      <c r="H8" s="60">
        <v>207</v>
      </c>
      <c r="I8" s="70">
        <v>-6.334841628959276</v>
      </c>
      <c r="J8" s="70">
        <v>-36.50306748466258</v>
      </c>
      <c r="L8" s="59">
        <v>1122</v>
      </c>
      <c r="M8" s="60">
        <v>1098</v>
      </c>
      <c r="N8" s="70">
        <v>-2.1390374331550777</v>
      </c>
    </row>
    <row r="9" spans="2:14" ht="14.25">
      <c r="B9" s="20" t="s">
        <v>0</v>
      </c>
      <c r="D9" s="59">
        <v>39</v>
      </c>
      <c r="E9" s="59">
        <v>129</v>
      </c>
      <c r="F9" s="59">
        <v>58</v>
      </c>
      <c r="G9" s="59">
        <v>75</v>
      </c>
      <c r="H9" s="60">
        <v>64</v>
      </c>
      <c r="I9" s="70">
        <v>-14.66666666666666</v>
      </c>
      <c r="J9" s="70">
        <v>64.1025641025641</v>
      </c>
      <c r="L9" s="59">
        <v>241</v>
      </c>
      <c r="M9" s="60">
        <v>326</v>
      </c>
      <c r="N9" s="70">
        <v>35.269709543568474</v>
      </c>
    </row>
    <row r="10" spans="2:14" ht="14.25">
      <c r="B10" s="20" t="s">
        <v>5</v>
      </c>
      <c r="D10" s="70">
        <v>-40</v>
      </c>
      <c r="E10" s="70">
        <v>38</v>
      </c>
      <c r="F10" s="70">
        <v>-28</v>
      </c>
      <c r="G10" s="70">
        <v>-9</v>
      </c>
      <c r="H10" s="702">
        <v>-49</v>
      </c>
      <c r="I10" s="70" t="s">
        <v>460</v>
      </c>
      <c r="J10" s="70">
        <v>-22.500000000000007</v>
      </c>
      <c r="L10" s="70">
        <v>-944</v>
      </c>
      <c r="M10" s="60">
        <v>-48</v>
      </c>
      <c r="N10" s="70">
        <v>94.91525423728814</v>
      </c>
    </row>
    <row r="11" spans="2:14" ht="14.25">
      <c r="B11" s="21" t="s">
        <v>6</v>
      </c>
      <c r="D11" s="59">
        <v>327</v>
      </c>
      <c r="E11" s="59">
        <v>227</v>
      </c>
      <c r="F11" s="59">
        <v>246</v>
      </c>
      <c r="G11" s="59">
        <v>155</v>
      </c>
      <c r="H11" s="60">
        <v>192</v>
      </c>
      <c r="I11" s="70">
        <v>23.870967741935488</v>
      </c>
      <c r="J11" s="70">
        <v>-41.28440366972477</v>
      </c>
      <c r="L11" s="59">
        <v>1825</v>
      </c>
      <c r="M11" s="60">
        <v>820</v>
      </c>
      <c r="N11" s="70">
        <v>-55.06849315068494</v>
      </c>
    </row>
    <row r="12" spans="6:14" ht="14.25">
      <c r="F12" s="250"/>
      <c r="G12" s="250"/>
      <c r="H12" s="182"/>
      <c r="I12" s="893"/>
      <c r="J12" s="893"/>
      <c r="M12" s="182"/>
      <c r="N12" s="893"/>
    </row>
    <row r="13" spans="1:14" s="14" customFormat="1" ht="14.25" customHeight="1">
      <c r="A13" s="29" t="s">
        <v>365</v>
      </c>
      <c r="B13" s="15"/>
      <c r="D13" s="80"/>
      <c r="E13" s="80"/>
      <c r="F13" s="269"/>
      <c r="G13" s="269"/>
      <c r="H13" s="184"/>
      <c r="I13" s="901"/>
      <c r="J13" s="893"/>
      <c r="K13" s="326"/>
      <c r="L13" s="326"/>
      <c r="M13" s="184"/>
      <c r="N13" s="901"/>
    </row>
    <row r="14" spans="2:19" ht="14.25">
      <c r="B14" s="49" t="s">
        <v>238</v>
      </c>
      <c r="D14" s="59">
        <v>51807</v>
      </c>
      <c r="E14" s="59">
        <v>55410</v>
      </c>
      <c r="F14" s="59">
        <v>54448</v>
      </c>
      <c r="G14" s="59">
        <v>56950</v>
      </c>
      <c r="H14" s="60">
        <v>58335</v>
      </c>
      <c r="I14" s="70">
        <v>2.431957857769973</v>
      </c>
      <c r="J14" s="70">
        <v>12.600613816665707</v>
      </c>
      <c r="L14" s="59">
        <v>51807</v>
      </c>
      <c r="M14" s="60">
        <v>58335</v>
      </c>
      <c r="N14" s="70">
        <v>12.600613816665707</v>
      </c>
      <c r="O14" s="433"/>
      <c r="P14" s="433"/>
      <c r="Q14" s="433"/>
      <c r="R14" s="433"/>
      <c r="S14" s="433"/>
    </row>
    <row r="15" spans="2:19" ht="14.25">
      <c r="B15" s="20" t="s">
        <v>8</v>
      </c>
      <c r="D15" s="59">
        <v>42797</v>
      </c>
      <c r="E15" s="59">
        <v>45974</v>
      </c>
      <c r="F15" s="59">
        <v>44009</v>
      </c>
      <c r="G15" s="59">
        <v>45023</v>
      </c>
      <c r="H15" s="60">
        <v>49095</v>
      </c>
      <c r="I15" s="70">
        <v>9.04426626390955</v>
      </c>
      <c r="J15" s="70">
        <v>14.715984765287281</v>
      </c>
      <c r="L15" s="59">
        <v>42797</v>
      </c>
      <c r="M15" s="60">
        <v>49095</v>
      </c>
      <c r="N15" s="70">
        <v>14.715984765287281</v>
      </c>
      <c r="O15" s="433"/>
      <c r="P15" s="433"/>
      <c r="Q15" s="433"/>
      <c r="R15" s="433"/>
      <c r="S15" s="433"/>
    </row>
    <row r="16" spans="2:19" ht="14.25">
      <c r="B16" s="20" t="s">
        <v>45</v>
      </c>
      <c r="D16" s="59">
        <v>89</v>
      </c>
      <c r="E16" s="59">
        <v>52</v>
      </c>
      <c r="F16" s="59">
        <v>94</v>
      </c>
      <c r="G16" s="59">
        <v>82</v>
      </c>
      <c r="H16" s="60">
        <v>172</v>
      </c>
      <c r="I16" s="70" t="s">
        <v>461</v>
      </c>
      <c r="J16" s="70">
        <v>93.25842696629213</v>
      </c>
      <c r="L16" s="59">
        <v>250</v>
      </c>
      <c r="M16" s="60">
        <v>400</v>
      </c>
      <c r="N16" s="70">
        <v>60.00000000000001</v>
      </c>
      <c r="O16" s="433"/>
      <c r="P16" s="433"/>
      <c r="Q16" s="433"/>
      <c r="R16" s="433"/>
      <c r="S16" s="433"/>
    </row>
    <row r="17" spans="2:19" ht="14.25">
      <c r="B17" s="20" t="s">
        <v>46</v>
      </c>
      <c r="D17" s="59">
        <v>60</v>
      </c>
      <c r="E17" s="59">
        <v>60</v>
      </c>
      <c r="F17" s="59">
        <v>70</v>
      </c>
      <c r="G17" s="59">
        <v>68</v>
      </c>
      <c r="H17" s="60">
        <v>73</v>
      </c>
      <c r="I17" s="70">
        <v>7.352941176470584</v>
      </c>
      <c r="J17" s="70">
        <v>21.666666666666657</v>
      </c>
      <c r="L17" s="59">
        <v>232</v>
      </c>
      <c r="M17" s="60">
        <v>271</v>
      </c>
      <c r="N17" s="70">
        <v>16.81034482758621</v>
      </c>
      <c r="O17" s="433"/>
      <c r="P17" s="433"/>
      <c r="Q17" s="433"/>
      <c r="R17" s="433"/>
      <c r="S17" s="433"/>
    </row>
    <row r="18" spans="14:17" ht="14.25">
      <c r="N18" s="208"/>
      <c r="Q18" s="283"/>
    </row>
    <row r="20" spans="2:5" ht="14.25">
      <c r="B20" s="199" t="s">
        <v>310</v>
      </c>
      <c r="D20" s="156"/>
      <c r="E20" s="156"/>
    </row>
    <row r="21" spans="4:5" ht="14.25">
      <c r="D21" s="156"/>
      <c r="E21" s="156"/>
    </row>
    <row r="22" spans="4:13" ht="14.25">
      <c r="D22" s="156"/>
      <c r="E22" s="156"/>
      <c r="F22" s="193"/>
      <c r="G22" s="193"/>
      <c r="M22" s="182"/>
    </row>
    <row r="23" spans="4:13" ht="14.25">
      <c r="D23" s="156"/>
      <c r="E23" s="156"/>
      <c r="F23" s="193"/>
      <c r="G23" s="193"/>
      <c r="H23" s="182"/>
      <c r="M23" s="182"/>
    </row>
    <row r="24" spans="4:13" ht="14.25">
      <c r="D24" s="156"/>
      <c r="E24" s="156"/>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19"/>
      <c r="G142" s="619"/>
      <c r="H142" s="191"/>
      <c r="M142" s="191"/>
    </row>
    <row r="143" spans="6:13" ht="14.25">
      <c r="F143" s="619"/>
      <c r="G143" s="619"/>
      <c r="H143" s="191"/>
      <c r="M143" s="191"/>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3" r:id="rId1"/>
</worksheet>
</file>

<file path=xl/worksheets/sheet21.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N13" sqref="N13"/>
    </sheetView>
  </sheetViews>
  <sheetFormatPr defaultColWidth="9.140625" defaultRowHeight="12.75"/>
  <cols>
    <col min="1" max="1" width="4.00390625" style="10" customWidth="1"/>
    <col min="2" max="2" width="4.28125" style="10" customWidth="1"/>
    <col min="3" max="3" width="42.140625" style="1" customWidth="1"/>
    <col min="4" max="7" width="10.28125" style="59" customWidth="1"/>
    <col min="8" max="8" width="10.28125" style="60" customWidth="1"/>
    <col min="9" max="9" width="9.421875" style="70" customWidth="1"/>
    <col min="10" max="10" width="8.28125" style="70" customWidth="1"/>
    <col min="11" max="11" width="8.28125" style="59" customWidth="1"/>
    <col min="12" max="12" width="11.57421875" style="59" customWidth="1"/>
    <col min="13" max="13" width="10.28125" style="60" customWidth="1"/>
    <col min="14" max="14" width="8.8515625" style="70" customWidth="1"/>
    <col min="15" max="16384" width="9.140625" style="10" customWidth="1"/>
  </cols>
  <sheetData>
    <row r="1" spans="1:14" s="24" customFormat="1" ht="20.25">
      <c r="A1" s="23" t="s">
        <v>33</v>
      </c>
      <c r="D1" s="61"/>
      <c r="E1" s="61"/>
      <c r="F1" s="61"/>
      <c r="G1" s="61"/>
      <c r="H1" s="61"/>
      <c r="I1" s="694"/>
      <c r="J1" s="694"/>
      <c r="K1" s="61"/>
      <c r="L1" s="61"/>
      <c r="M1" s="61"/>
      <c r="N1" s="694"/>
    </row>
    <row r="2" spans="1:14" s="26" customFormat="1" ht="45">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4.5" customHeight="1">
      <c r="A3" s="44"/>
      <c r="B3" s="15"/>
      <c r="D3" s="81"/>
      <c r="E3" s="81"/>
      <c r="F3" s="81"/>
      <c r="G3" s="81"/>
      <c r="H3" s="71"/>
      <c r="I3" s="51"/>
      <c r="J3" s="51"/>
      <c r="K3" s="7"/>
      <c r="L3" s="7"/>
      <c r="M3" s="71"/>
      <c r="N3" s="700"/>
    </row>
    <row r="4" spans="1:14" s="14" customFormat="1" ht="14.25" customHeight="1">
      <c r="A4" s="44" t="s">
        <v>367</v>
      </c>
      <c r="B4" s="15"/>
      <c r="D4" s="81"/>
      <c r="E4" s="81"/>
      <c r="F4" s="189"/>
      <c r="G4" s="189"/>
      <c r="H4" s="62"/>
      <c r="I4" s="51"/>
      <c r="J4" s="51"/>
      <c r="K4" s="7"/>
      <c r="L4" s="7"/>
      <c r="M4" s="195"/>
      <c r="N4" s="700"/>
    </row>
    <row r="5" spans="2:14" ht="14.25">
      <c r="B5" s="49" t="s">
        <v>2</v>
      </c>
      <c r="C5" s="10"/>
      <c r="D5" s="59">
        <v>1369</v>
      </c>
      <c r="E5" s="59">
        <v>1360</v>
      </c>
      <c r="F5" s="59">
        <v>1418</v>
      </c>
      <c r="G5" s="59">
        <v>1417</v>
      </c>
      <c r="H5" s="60">
        <v>1469</v>
      </c>
      <c r="I5" s="70">
        <v>3.669724770642202</v>
      </c>
      <c r="J5" s="70">
        <v>7.304601899196483</v>
      </c>
      <c r="L5" s="59">
        <v>5101</v>
      </c>
      <c r="M5" s="60">
        <v>5664</v>
      </c>
      <c r="N5" s="70">
        <v>11.03705155851793</v>
      </c>
    </row>
    <row r="6" spans="2:14" ht="14.25">
      <c r="B6" s="267" t="s">
        <v>137</v>
      </c>
      <c r="C6" s="10"/>
      <c r="D6" s="59">
        <v>414</v>
      </c>
      <c r="E6" s="59">
        <v>467</v>
      </c>
      <c r="F6" s="59">
        <v>443</v>
      </c>
      <c r="G6" s="59">
        <v>430</v>
      </c>
      <c r="H6" s="60">
        <v>382</v>
      </c>
      <c r="I6" s="70">
        <v>-11.162790697674419</v>
      </c>
      <c r="J6" s="70">
        <v>-7.729468599033817</v>
      </c>
      <c r="L6" s="59">
        <v>1694</v>
      </c>
      <c r="M6" s="60">
        <v>1722</v>
      </c>
      <c r="N6" s="70">
        <v>1.6528925619834656</v>
      </c>
    </row>
    <row r="7" spans="2:14" ht="14.25">
      <c r="B7" s="267" t="s">
        <v>179</v>
      </c>
      <c r="C7" s="10"/>
      <c r="D7" s="59">
        <v>197</v>
      </c>
      <c r="E7" s="59">
        <v>257</v>
      </c>
      <c r="F7" s="59">
        <v>116</v>
      </c>
      <c r="G7" s="59">
        <v>255</v>
      </c>
      <c r="H7" s="60">
        <v>160</v>
      </c>
      <c r="I7" s="70">
        <v>-37.254901960784316</v>
      </c>
      <c r="J7" s="70">
        <v>-18.781725888324875</v>
      </c>
      <c r="L7" s="59">
        <v>1003</v>
      </c>
      <c r="M7" s="60">
        <v>788</v>
      </c>
      <c r="N7" s="70">
        <v>-21.435692921236292</v>
      </c>
    </row>
    <row r="8" spans="2:14" ht="14.25">
      <c r="B8" s="49" t="s">
        <v>3</v>
      </c>
      <c r="C8" s="10"/>
      <c r="D8" s="59">
        <v>1980</v>
      </c>
      <c r="E8" s="59">
        <v>2084</v>
      </c>
      <c r="F8" s="59">
        <v>1977</v>
      </c>
      <c r="G8" s="59">
        <v>2102</v>
      </c>
      <c r="H8" s="60">
        <v>2011</v>
      </c>
      <c r="I8" s="70">
        <v>-4.329210275927686</v>
      </c>
      <c r="J8" s="70">
        <v>1.5656565656565702</v>
      </c>
      <c r="L8" s="59">
        <v>7798</v>
      </c>
      <c r="M8" s="60">
        <v>8174</v>
      </c>
      <c r="N8" s="70">
        <v>4.821749166452927</v>
      </c>
    </row>
    <row r="9" spans="2:14" ht="14.25">
      <c r="B9" s="49" t="s">
        <v>0</v>
      </c>
      <c r="C9" s="10"/>
      <c r="D9" s="59">
        <v>800</v>
      </c>
      <c r="E9" s="59">
        <v>849</v>
      </c>
      <c r="F9" s="59">
        <v>816</v>
      </c>
      <c r="G9" s="59">
        <v>818</v>
      </c>
      <c r="H9" s="60">
        <v>872</v>
      </c>
      <c r="I9" s="70">
        <v>6.601466992665039</v>
      </c>
      <c r="J9" s="70">
        <v>9.000000000000007</v>
      </c>
      <c r="L9" s="59">
        <v>3026</v>
      </c>
      <c r="M9" s="60">
        <v>3355</v>
      </c>
      <c r="N9" s="70">
        <v>10.872438863185717</v>
      </c>
    </row>
    <row r="10" spans="2:14" ht="14.25">
      <c r="B10" s="49" t="s">
        <v>5</v>
      </c>
      <c r="C10" s="10"/>
      <c r="D10" s="59">
        <v>39</v>
      </c>
      <c r="E10" s="59">
        <v>125</v>
      </c>
      <c r="F10" s="59">
        <v>37</v>
      </c>
      <c r="G10" s="59">
        <v>137</v>
      </c>
      <c r="H10" s="60">
        <v>109</v>
      </c>
      <c r="I10" s="70">
        <v>-20.43795620437956</v>
      </c>
      <c r="J10" s="70" t="s">
        <v>461</v>
      </c>
      <c r="L10" s="59">
        <v>1133</v>
      </c>
      <c r="M10" s="60">
        <v>408</v>
      </c>
      <c r="N10" s="70">
        <v>-63.98940864960283</v>
      </c>
    </row>
    <row r="11" spans="2:14" ht="14.25">
      <c r="B11" s="50" t="s">
        <v>6</v>
      </c>
      <c r="C11" s="10"/>
      <c r="D11" s="59">
        <v>1141</v>
      </c>
      <c r="E11" s="59">
        <v>1110</v>
      </c>
      <c r="F11" s="59">
        <v>1124</v>
      </c>
      <c r="G11" s="59">
        <v>1147</v>
      </c>
      <c r="H11" s="60">
        <v>1030</v>
      </c>
      <c r="I11" s="70">
        <v>-10.200523103748916</v>
      </c>
      <c r="J11" s="70">
        <v>-9.72830850131463</v>
      </c>
      <c r="L11" s="59">
        <v>3639</v>
      </c>
      <c r="M11" s="60">
        <v>4411</v>
      </c>
      <c r="N11" s="70">
        <v>21.21461940093432</v>
      </c>
    </row>
    <row r="12" spans="2:14" ht="14.25">
      <c r="B12" s="50" t="s">
        <v>44</v>
      </c>
      <c r="C12" s="10"/>
      <c r="D12" s="59">
        <v>161</v>
      </c>
      <c r="E12" s="59">
        <v>142</v>
      </c>
      <c r="F12" s="59">
        <v>172</v>
      </c>
      <c r="G12" s="59">
        <v>141</v>
      </c>
      <c r="H12" s="60">
        <v>117</v>
      </c>
      <c r="I12" s="70">
        <v>-17.021276595744684</v>
      </c>
      <c r="J12" s="70">
        <v>-27.329192546583847</v>
      </c>
      <c r="L12" s="59">
        <v>441</v>
      </c>
      <c r="M12" s="60">
        <v>572</v>
      </c>
      <c r="N12" s="70">
        <v>29.70521541950113</v>
      </c>
    </row>
    <row r="13" spans="2:14" ht="14.25">
      <c r="B13" s="50" t="s">
        <v>37</v>
      </c>
      <c r="C13" s="10"/>
      <c r="D13" s="59">
        <v>949</v>
      </c>
      <c r="E13" s="59">
        <v>938</v>
      </c>
      <c r="F13" s="59">
        <v>924</v>
      </c>
      <c r="G13" s="59">
        <v>997</v>
      </c>
      <c r="H13" s="60">
        <v>904</v>
      </c>
      <c r="I13" s="70">
        <v>-9.327983951855568</v>
      </c>
      <c r="J13" s="70">
        <v>-4.741833508956795</v>
      </c>
      <c r="L13" s="59">
        <v>3066</v>
      </c>
      <c r="M13" s="60">
        <v>3763</v>
      </c>
      <c r="N13" s="70">
        <v>22.73320287018916</v>
      </c>
    </row>
    <row r="14" spans="3:14" ht="14.25">
      <c r="C14" s="10"/>
      <c r="D14" s="77"/>
      <c r="E14" s="77"/>
      <c r="F14" s="250"/>
      <c r="G14" s="250"/>
      <c r="H14" s="182"/>
      <c r="I14" s="893"/>
      <c r="J14" s="893"/>
      <c r="M14" s="206"/>
      <c r="N14" s="385"/>
    </row>
    <row r="15" spans="1:14" s="14" customFormat="1" ht="14.25" customHeight="1">
      <c r="A15" s="44" t="s">
        <v>365</v>
      </c>
      <c r="B15" s="15"/>
      <c r="D15" s="80"/>
      <c r="E15" s="80"/>
      <c r="F15" s="269"/>
      <c r="G15" s="269"/>
      <c r="H15" s="184"/>
      <c r="I15" s="51"/>
      <c r="J15" s="51"/>
      <c r="K15" s="7"/>
      <c r="L15" s="7"/>
      <c r="M15" s="62"/>
      <c r="N15" s="700"/>
    </row>
    <row r="16" spans="2:14" ht="14.25">
      <c r="B16" s="49" t="s">
        <v>47</v>
      </c>
      <c r="C16" s="10"/>
      <c r="D16" s="59">
        <v>211463</v>
      </c>
      <c r="E16" s="59">
        <v>214013</v>
      </c>
      <c r="F16" s="59">
        <v>218088</v>
      </c>
      <c r="G16" s="59">
        <v>216798</v>
      </c>
      <c r="H16" s="60">
        <v>218513</v>
      </c>
      <c r="I16" s="70">
        <v>0.7910589581084704</v>
      </c>
      <c r="J16" s="70">
        <v>3.333916571693396</v>
      </c>
      <c r="L16" s="59">
        <v>211463</v>
      </c>
      <c r="M16" s="60">
        <v>218513</v>
      </c>
      <c r="N16" s="70">
        <v>3.333916571693396</v>
      </c>
    </row>
    <row r="17" spans="2:14" ht="14.25">
      <c r="B17" s="49" t="s">
        <v>238</v>
      </c>
      <c r="C17" s="10"/>
      <c r="D17" s="59">
        <v>335902</v>
      </c>
      <c r="E17" s="59">
        <v>340394</v>
      </c>
      <c r="F17" s="59">
        <v>345176</v>
      </c>
      <c r="G17" s="59">
        <v>343956</v>
      </c>
      <c r="H17" s="60">
        <v>349941</v>
      </c>
      <c r="I17" s="70">
        <v>1.7400481456930628</v>
      </c>
      <c r="J17" s="70">
        <v>4.1794928282653965</v>
      </c>
      <c r="L17" s="59">
        <v>335902</v>
      </c>
      <c r="M17" s="60">
        <v>349941</v>
      </c>
      <c r="N17" s="70">
        <v>4.1794928282653965</v>
      </c>
    </row>
    <row r="18" spans="2:14" ht="14.25">
      <c r="B18" s="49" t="s">
        <v>7</v>
      </c>
      <c r="C18" s="10"/>
      <c r="D18" s="59">
        <v>341038</v>
      </c>
      <c r="E18" s="59">
        <v>345530</v>
      </c>
      <c r="F18" s="59">
        <v>350312</v>
      </c>
      <c r="G18" s="59">
        <v>349092</v>
      </c>
      <c r="H18" s="60">
        <v>355078</v>
      </c>
      <c r="I18" s="70">
        <v>1.714734224788872</v>
      </c>
      <c r="J18" s="70">
        <v>4.116843284326088</v>
      </c>
      <c r="L18" s="59">
        <v>341038</v>
      </c>
      <c r="M18" s="60">
        <v>355078</v>
      </c>
      <c r="N18" s="70">
        <v>4.116843284326088</v>
      </c>
    </row>
    <row r="19" spans="4:13" ht="14.25">
      <c r="D19" s="156"/>
      <c r="E19" s="156"/>
      <c r="F19" s="183"/>
      <c r="G19" s="183"/>
      <c r="M19" s="194"/>
    </row>
    <row r="20" spans="4:13" ht="14.25">
      <c r="D20" s="156"/>
      <c r="E20" s="156"/>
      <c r="F20" s="193"/>
      <c r="G20" s="193"/>
      <c r="H20" s="182"/>
      <c r="M20" s="182"/>
    </row>
    <row r="21" spans="2:13" ht="14.25">
      <c r="B21" s="199" t="s">
        <v>407</v>
      </c>
      <c r="D21" s="156"/>
      <c r="E21" s="156"/>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row r="149" spans="6:13" ht="14.25">
      <c r="F149" s="619"/>
      <c r="G149" s="619"/>
      <c r="H149" s="191"/>
      <c r="M149" s="191"/>
    </row>
    <row r="150" spans="6:13" ht="14.25">
      <c r="F150" s="619"/>
      <c r="G150" s="619"/>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paperSize="9" scale="92" r:id="rId1"/>
  <headerFooter alignWithMargins="0">
    <oddFooter>&amp;L&amp;8&amp;Z&amp;F&amp;A&amp;R&amp;8&amp;D&amp;T</oddFooter>
  </headerFooter>
</worksheet>
</file>

<file path=xl/worksheets/sheet22.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selection activeCell="I6" sqref="I6"/>
    </sheetView>
  </sheetViews>
  <sheetFormatPr defaultColWidth="9.140625" defaultRowHeight="12.75"/>
  <cols>
    <col min="1" max="1" width="4.00390625" style="10" customWidth="1"/>
    <col min="2" max="2" width="4.28125" style="10" customWidth="1"/>
    <col min="3" max="3" width="42.8515625" style="1" customWidth="1"/>
    <col min="4" max="4" width="9.28125" style="59" customWidth="1"/>
    <col min="5" max="5" width="9.421875" style="59" customWidth="1"/>
    <col min="6" max="7" width="9.28125" style="59" customWidth="1"/>
    <col min="8" max="8" width="9.28125" style="60" customWidth="1"/>
    <col min="9" max="9" width="9.28125" style="70" customWidth="1"/>
    <col min="10" max="10" width="10.00390625" style="70" bestFit="1" customWidth="1"/>
    <col min="11" max="12" width="10.00390625" style="59" customWidth="1"/>
    <col min="13" max="13" width="9.28125" style="60" customWidth="1"/>
    <col min="14" max="14" width="10.00390625" style="70" customWidth="1"/>
    <col min="15" max="16384" width="9.140625" style="10" customWidth="1"/>
  </cols>
  <sheetData>
    <row r="1" spans="1:14" s="24" customFormat="1" ht="20.25">
      <c r="A1" s="23" t="s">
        <v>34</v>
      </c>
      <c r="D1" s="61"/>
      <c r="E1" s="61"/>
      <c r="F1" s="61"/>
      <c r="G1" s="61"/>
      <c r="H1" s="61"/>
      <c r="I1" s="694"/>
      <c r="J1" s="694"/>
      <c r="K1" s="61"/>
      <c r="L1" s="61"/>
      <c r="M1" s="61"/>
      <c r="N1" s="694"/>
    </row>
    <row r="2" spans="1:14" s="26" customFormat="1" ht="45">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6" customHeight="1">
      <c r="A3" s="44"/>
      <c r="B3" s="15"/>
      <c r="D3" s="7"/>
      <c r="E3" s="7"/>
      <c r="F3" s="620"/>
      <c r="G3" s="620"/>
      <c r="H3" s="184"/>
      <c r="I3" s="51"/>
      <c r="J3" s="51"/>
      <c r="K3" s="7"/>
      <c r="L3" s="7"/>
      <c r="M3" s="184"/>
      <c r="N3" s="700"/>
    </row>
    <row r="4" spans="1:14" s="14" customFormat="1" ht="14.25" customHeight="1">
      <c r="A4" s="44" t="s">
        <v>367</v>
      </c>
      <c r="B4" s="15"/>
      <c r="D4" s="7"/>
      <c r="E4" s="7"/>
      <c r="F4" s="7"/>
      <c r="G4" s="7"/>
      <c r="H4" s="62"/>
      <c r="I4" s="51"/>
      <c r="J4" s="51"/>
      <c r="K4" s="7"/>
      <c r="L4" s="7"/>
      <c r="M4" s="62"/>
      <c r="N4" s="700"/>
    </row>
    <row r="5" spans="2:14" ht="14.25">
      <c r="B5" s="49" t="s">
        <v>2</v>
      </c>
      <c r="C5" s="10"/>
      <c r="D5" s="59">
        <v>391</v>
      </c>
      <c r="E5" s="59">
        <v>402</v>
      </c>
      <c r="F5" s="59">
        <v>440</v>
      </c>
      <c r="G5" s="59">
        <v>487</v>
      </c>
      <c r="H5" s="60">
        <v>501</v>
      </c>
      <c r="I5" s="70">
        <v>2.8747433264887157</v>
      </c>
      <c r="J5" s="70">
        <v>28.132992327365724</v>
      </c>
      <c r="L5" s="59">
        <v>1439</v>
      </c>
      <c r="M5" s="60">
        <v>1830</v>
      </c>
      <c r="N5" s="70">
        <v>27.171646977067397</v>
      </c>
    </row>
    <row r="6" spans="2:14" ht="14.25">
      <c r="B6" s="267" t="s">
        <v>137</v>
      </c>
      <c r="C6" s="701"/>
      <c r="D6" s="59">
        <v>147</v>
      </c>
      <c r="E6" s="59">
        <v>166</v>
      </c>
      <c r="F6" s="59">
        <v>155</v>
      </c>
      <c r="G6" s="59">
        <v>148</v>
      </c>
      <c r="H6" s="60">
        <v>148</v>
      </c>
      <c r="I6" s="70">
        <v>0</v>
      </c>
      <c r="J6" s="70">
        <v>0.6802721088435382</v>
      </c>
      <c r="L6" s="59">
        <v>591</v>
      </c>
      <c r="M6" s="60">
        <v>617</v>
      </c>
      <c r="N6" s="70">
        <v>4.399323181049075</v>
      </c>
    </row>
    <row r="7" spans="2:14" ht="14.25">
      <c r="B7" s="267" t="s">
        <v>179</v>
      </c>
      <c r="C7" s="701"/>
      <c r="D7" s="59">
        <v>62</v>
      </c>
      <c r="E7" s="59">
        <v>153</v>
      </c>
      <c r="F7" s="59">
        <v>55</v>
      </c>
      <c r="G7" s="59">
        <v>37</v>
      </c>
      <c r="H7" s="60">
        <v>49</v>
      </c>
      <c r="I7" s="70">
        <v>32.432432432432435</v>
      </c>
      <c r="J7" s="70">
        <v>-20.967741935483875</v>
      </c>
      <c r="L7" s="59">
        <v>193</v>
      </c>
      <c r="M7" s="60">
        <v>294</v>
      </c>
      <c r="N7" s="70">
        <v>52.33160621761659</v>
      </c>
    </row>
    <row r="8" spans="2:14" ht="14.25">
      <c r="B8" s="49" t="s">
        <v>3</v>
      </c>
      <c r="C8" s="10"/>
      <c r="D8" s="59">
        <v>600</v>
      </c>
      <c r="E8" s="59">
        <v>721</v>
      </c>
      <c r="F8" s="59">
        <v>650</v>
      </c>
      <c r="G8" s="59">
        <v>672</v>
      </c>
      <c r="H8" s="60">
        <v>698</v>
      </c>
      <c r="I8" s="70">
        <v>3.8690476190476275</v>
      </c>
      <c r="J8" s="70">
        <v>16.333333333333332</v>
      </c>
      <c r="L8" s="59">
        <v>2223</v>
      </c>
      <c r="M8" s="60">
        <v>2741</v>
      </c>
      <c r="N8" s="70">
        <v>23.301844354475932</v>
      </c>
    </row>
    <row r="9" spans="2:14" ht="14.25">
      <c r="B9" s="49" t="s">
        <v>0</v>
      </c>
      <c r="C9" s="10"/>
      <c r="D9" s="59">
        <v>256</v>
      </c>
      <c r="E9" s="59">
        <v>232</v>
      </c>
      <c r="F9" s="59">
        <v>255</v>
      </c>
      <c r="G9" s="59">
        <v>296</v>
      </c>
      <c r="H9" s="925">
        <v>273</v>
      </c>
      <c r="I9" s="70">
        <v>-7.770270270270274</v>
      </c>
      <c r="J9" s="70">
        <v>6.640625</v>
      </c>
      <c r="L9" s="59">
        <v>945</v>
      </c>
      <c r="M9" s="60">
        <v>1056</v>
      </c>
      <c r="N9" s="70">
        <v>11.746031746031749</v>
      </c>
    </row>
    <row r="10" spans="2:14" ht="14.25">
      <c r="B10" s="49" t="s">
        <v>5</v>
      </c>
      <c r="C10" s="10"/>
      <c r="D10" s="59">
        <v>44</v>
      </c>
      <c r="E10" s="70">
        <v>-18</v>
      </c>
      <c r="F10" s="70">
        <v>31</v>
      </c>
      <c r="G10" s="70">
        <v>28</v>
      </c>
      <c r="H10" s="763">
        <v>31</v>
      </c>
      <c r="I10" s="70">
        <v>10.71428571428572</v>
      </c>
      <c r="J10" s="70">
        <v>-29.54545454545454</v>
      </c>
      <c r="L10" s="59">
        <v>80</v>
      </c>
      <c r="M10" s="60">
        <v>72</v>
      </c>
      <c r="N10" s="70">
        <v>-9.999999999999998</v>
      </c>
    </row>
    <row r="11" spans="2:14" ht="14.25">
      <c r="B11" s="50" t="s">
        <v>6</v>
      </c>
      <c r="C11" s="10"/>
      <c r="D11" s="59">
        <v>300</v>
      </c>
      <c r="E11" s="59">
        <v>507</v>
      </c>
      <c r="F11" s="59">
        <v>364</v>
      </c>
      <c r="G11" s="59">
        <v>348</v>
      </c>
      <c r="H11" s="60">
        <v>394</v>
      </c>
      <c r="I11" s="70">
        <v>13.218390804597702</v>
      </c>
      <c r="J11" s="70">
        <v>31.333333333333325</v>
      </c>
      <c r="L11" s="59">
        <v>1198</v>
      </c>
      <c r="M11" s="60">
        <v>1613</v>
      </c>
      <c r="N11" s="70">
        <v>34.64106844741235</v>
      </c>
    </row>
    <row r="12" spans="2:14" ht="14.25">
      <c r="B12" s="50" t="s">
        <v>44</v>
      </c>
      <c r="C12" s="10"/>
      <c r="D12" s="59">
        <v>53</v>
      </c>
      <c r="E12" s="59">
        <v>71</v>
      </c>
      <c r="F12" s="59">
        <v>60</v>
      </c>
      <c r="G12" s="59">
        <v>55</v>
      </c>
      <c r="H12" s="60">
        <v>65</v>
      </c>
      <c r="I12" s="70">
        <v>18.181818181818187</v>
      </c>
      <c r="J12" s="70">
        <v>22.64150943396226</v>
      </c>
      <c r="L12" s="59">
        <v>202</v>
      </c>
      <c r="M12" s="60">
        <v>251</v>
      </c>
      <c r="N12" s="70">
        <v>24.257425742574256</v>
      </c>
    </row>
    <row r="13" spans="2:14" ht="14.25">
      <c r="B13" s="50" t="s">
        <v>37</v>
      </c>
      <c r="C13" s="10"/>
      <c r="D13" s="59">
        <v>247</v>
      </c>
      <c r="E13" s="59">
        <v>436</v>
      </c>
      <c r="F13" s="59">
        <v>304</v>
      </c>
      <c r="G13" s="59">
        <v>293</v>
      </c>
      <c r="H13" s="60">
        <v>329</v>
      </c>
      <c r="I13" s="70">
        <v>12.286689419795227</v>
      </c>
      <c r="J13" s="70">
        <v>33.198380566801625</v>
      </c>
      <c r="L13" s="59">
        <v>996</v>
      </c>
      <c r="M13" s="60">
        <v>1362</v>
      </c>
      <c r="N13" s="70">
        <v>36.74698795180722</v>
      </c>
    </row>
    <row r="14" spans="3:14" ht="14.25">
      <c r="C14" s="10"/>
      <c r="F14" s="250"/>
      <c r="G14" s="250"/>
      <c r="H14" s="182"/>
      <c r="I14" s="893"/>
      <c r="J14" s="893"/>
      <c r="M14" s="182"/>
      <c r="N14" s="893"/>
    </row>
    <row r="15" spans="1:14" s="14" customFormat="1" ht="14.25" customHeight="1">
      <c r="A15" s="44" t="s">
        <v>365</v>
      </c>
      <c r="B15" s="15"/>
      <c r="D15" s="7"/>
      <c r="E15" s="7"/>
      <c r="F15" s="269"/>
      <c r="G15" s="269"/>
      <c r="H15" s="184"/>
      <c r="I15" s="901"/>
      <c r="J15" s="901"/>
      <c r="K15" s="7"/>
      <c r="L15" s="7"/>
      <c r="M15" s="184"/>
      <c r="N15" s="905"/>
    </row>
    <row r="16" spans="2:14" ht="14.25">
      <c r="B16" s="49" t="s">
        <v>47</v>
      </c>
      <c r="C16" s="10"/>
      <c r="D16" s="59">
        <v>57987</v>
      </c>
      <c r="E16" s="59">
        <v>58504.78103055458</v>
      </c>
      <c r="F16" s="59">
        <v>63028</v>
      </c>
      <c r="G16" s="59">
        <v>65866</v>
      </c>
      <c r="H16" s="60">
        <v>65202</v>
      </c>
      <c r="I16" s="70">
        <v>-1.0081073695077936</v>
      </c>
      <c r="J16" s="70">
        <v>12.442443996068086</v>
      </c>
      <c r="L16" s="59">
        <v>57987</v>
      </c>
      <c r="M16" s="60">
        <v>65202</v>
      </c>
      <c r="N16" s="70">
        <v>12.442443996068086</v>
      </c>
    </row>
    <row r="17" spans="2:14" ht="14.25">
      <c r="B17" s="49" t="s">
        <v>238</v>
      </c>
      <c r="C17" s="10"/>
      <c r="D17" s="59">
        <v>79361</v>
      </c>
      <c r="E17" s="59">
        <v>83718</v>
      </c>
      <c r="F17" s="59">
        <v>88009</v>
      </c>
      <c r="G17" s="59">
        <v>92347</v>
      </c>
      <c r="H17" s="60">
        <v>90523</v>
      </c>
      <c r="I17" s="70">
        <v>-1.9751589114968549</v>
      </c>
      <c r="J17" s="70">
        <v>14.064842932926759</v>
      </c>
      <c r="L17" s="59">
        <v>79361</v>
      </c>
      <c r="M17" s="60">
        <v>90523</v>
      </c>
      <c r="N17" s="70">
        <v>14.064842932926759</v>
      </c>
    </row>
    <row r="18" spans="2:14" ht="14.25">
      <c r="B18" s="49" t="s">
        <v>7</v>
      </c>
      <c r="C18" s="10"/>
      <c r="D18" s="59">
        <v>79390</v>
      </c>
      <c r="E18" s="59">
        <v>83746</v>
      </c>
      <c r="F18" s="59">
        <v>88038</v>
      </c>
      <c r="G18" s="59">
        <v>92377</v>
      </c>
      <c r="H18" s="60">
        <v>90553</v>
      </c>
      <c r="I18" s="70">
        <v>-1.974517466468928</v>
      </c>
      <c r="J18" s="70">
        <v>14.060964857034897</v>
      </c>
      <c r="L18" s="59">
        <v>79390</v>
      </c>
      <c r="M18" s="60">
        <v>90553</v>
      </c>
      <c r="N18" s="70">
        <v>14.060964857034897</v>
      </c>
    </row>
    <row r="19" spans="3:5" ht="14.25">
      <c r="C19" s="10"/>
      <c r="D19" s="82"/>
      <c r="E19" s="82"/>
    </row>
    <row r="20" spans="4:13" ht="14.25">
      <c r="D20" s="156"/>
      <c r="E20" s="156"/>
      <c r="F20" s="193"/>
      <c r="G20" s="193"/>
      <c r="H20" s="182"/>
      <c r="M20" s="182"/>
    </row>
    <row r="21" spans="2:13" ht="14.25">
      <c r="B21" s="199" t="s">
        <v>407</v>
      </c>
      <c r="D21" s="156"/>
      <c r="E21" s="156"/>
      <c r="F21" s="193"/>
      <c r="G21" s="193"/>
      <c r="H21" s="182"/>
      <c r="M21" s="182"/>
    </row>
    <row r="22" spans="4:13" ht="14.25">
      <c r="D22" s="156"/>
      <c r="E22" s="156"/>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row r="149" spans="6:13" ht="14.25">
      <c r="F149" s="619"/>
      <c r="G149" s="619"/>
      <c r="H149" s="191"/>
      <c r="M149" s="191"/>
    </row>
    <row r="150" spans="6:13" ht="14.25">
      <c r="F150" s="619"/>
      <c r="G150" s="619"/>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scale="87" r:id="rId1"/>
  <headerFooter alignWithMargins="0">
    <oddFooter>&amp;L&amp;Z&amp;F&amp;A&amp;R&amp;D&amp;T</oddFooter>
  </headerFooter>
</worksheet>
</file>

<file path=xl/worksheets/sheet23.xml><?xml version="1.0" encoding="utf-8"?>
<worksheet xmlns="http://schemas.openxmlformats.org/spreadsheetml/2006/main" xmlns:r="http://schemas.openxmlformats.org/officeDocument/2006/relationships">
  <sheetPr>
    <tabColor indexed="18"/>
    <pageSetUpPr fitToPage="1"/>
  </sheetPr>
  <dimension ref="A1:N146"/>
  <sheetViews>
    <sheetView zoomScale="85" zoomScaleNormal="85" zoomScaleSheetLayoutView="9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D2" sqref="D2"/>
    </sheetView>
  </sheetViews>
  <sheetFormatPr defaultColWidth="9.140625" defaultRowHeight="12.75"/>
  <cols>
    <col min="1" max="1" width="4.00390625" style="10" customWidth="1"/>
    <col min="2" max="2" width="4.28125" style="10" customWidth="1"/>
    <col min="3" max="3" width="43.28125" style="1" customWidth="1"/>
    <col min="4" max="5" width="9.7109375" style="59" customWidth="1"/>
    <col min="6" max="7" width="10.28125" style="59" customWidth="1"/>
    <col min="8" max="8" width="10.28125" style="60" customWidth="1"/>
    <col min="9" max="9" width="7.8515625" style="70" customWidth="1"/>
    <col min="10" max="10" width="9.28125" style="70" customWidth="1"/>
    <col min="11" max="11" width="9.28125" style="59" customWidth="1"/>
    <col min="12" max="12" width="9.28125" style="70" customWidth="1"/>
    <col min="13" max="13" width="10.28125" style="60" customWidth="1"/>
    <col min="14" max="14" width="9.00390625" style="70" customWidth="1"/>
    <col min="15" max="16384" width="9.140625" style="10" customWidth="1"/>
  </cols>
  <sheetData>
    <row r="1" spans="1:14" s="24" customFormat="1" ht="20.25">
      <c r="A1" s="23" t="s">
        <v>48</v>
      </c>
      <c r="D1" s="61"/>
      <c r="E1" s="61"/>
      <c r="F1" s="61"/>
      <c r="G1" s="61"/>
      <c r="H1" s="61"/>
      <c r="I1" s="694"/>
      <c r="J1" s="694"/>
      <c r="K1" s="61"/>
      <c r="L1" s="694"/>
      <c r="M1" s="61"/>
      <c r="N1" s="694"/>
    </row>
    <row r="2" spans="1:14" s="26" customFormat="1" ht="45">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6" customHeight="1">
      <c r="A3" s="44"/>
      <c r="B3" s="15"/>
      <c r="D3" s="7"/>
      <c r="E3" s="7"/>
      <c r="F3" s="620"/>
      <c r="G3" s="620"/>
      <c r="H3" s="184"/>
      <c r="I3" s="51"/>
      <c r="J3" s="51"/>
      <c r="K3" s="7"/>
      <c r="L3" s="51"/>
      <c r="M3" s="184"/>
      <c r="N3" s="51"/>
    </row>
    <row r="4" spans="1:14" s="14" customFormat="1" ht="14.25" customHeight="1">
      <c r="A4" s="44" t="s">
        <v>367</v>
      </c>
      <c r="B4" s="15"/>
      <c r="D4" s="7"/>
      <c r="E4" s="7"/>
      <c r="F4" s="621"/>
      <c r="G4" s="621"/>
      <c r="H4" s="192"/>
      <c r="I4" s="51"/>
      <c r="J4" s="51"/>
      <c r="K4" s="7"/>
      <c r="L4" s="51"/>
      <c r="M4" s="192"/>
      <c r="N4" s="51"/>
    </row>
    <row r="5" spans="2:14" ht="14.25">
      <c r="B5" s="49" t="s">
        <v>2</v>
      </c>
      <c r="C5" s="10"/>
      <c r="D5" s="59">
        <v>158</v>
      </c>
      <c r="E5" s="59">
        <v>176</v>
      </c>
      <c r="F5" s="59">
        <v>167</v>
      </c>
      <c r="G5" s="59">
        <v>172</v>
      </c>
      <c r="H5" s="702">
        <v>160</v>
      </c>
      <c r="I5" s="70">
        <v>-6.976744186046513</v>
      </c>
      <c r="J5" s="70">
        <v>1.2658227848101333</v>
      </c>
      <c r="L5" s="70">
        <v>545</v>
      </c>
      <c r="M5" s="60">
        <v>675</v>
      </c>
      <c r="N5" s="70">
        <v>23.853211009174302</v>
      </c>
    </row>
    <row r="6" spans="2:14" ht="14.25">
      <c r="B6" s="267" t="s">
        <v>137</v>
      </c>
      <c r="C6" s="701"/>
      <c r="D6" s="59">
        <v>28</v>
      </c>
      <c r="E6" s="59">
        <v>46</v>
      </c>
      <c r="F6" s="59">
        <v>42</v>
      </c>
      <c r="G6" s="59">
        <v>46</v>
      </c>
      <c r="H6" s="702">
        <v>41</v>
      </c>
      <c r="I6" s="70">
        <v>-10.869565217391308</v>
      </c>
      <c r="J6" s="70">
        <v>46.428571428571416</v>
      </c>
      <c r="L6" s="70">
        <v>139</v>
      </c>
      <c r="M6" s="60">
        <v>175</v>
      </c>
      <c r="N6" s="70">
        <v>25.899280575539564</v>
      </c>
    </row>
    <row r="7" spans="2:14" ht="14.25">
      <c r="B7" s="267" t="s">
        <v>179</v>
      </c>
      <c r="C7" s="701"/>
      <c r="D7" s="59">
        <v>40</v>
      </c>
      <c r="E7" s="59">
        <v>56</v>
      </c>
      <c r="F7" s="59">
        <v>91</v>
      </c>
      <c r="G7" s="59">
        <v>84</v>
      </c>
      <c r="H7" s="702">
        <v>39</v>
      </c>
      <c r="I7" s="70">
        <v>-53.57142857142857</v>
      </c>
      <c r="J7" s="70">
        <v>-2.500000000000002</v>
      </c>
      <c r="L7" s="70">
        <v>171</v>
      </c>
      <c r="M7" s="60">
        <v>270</v>
      </c>
      <c r="N7" s="70">
        <v>57.89473684210527</v>
      </c>
    </row>
    <row r="8" spans="2:14" ht="14.25">
      <c r="B8" s="49" t="s">
        <v>3</v>
      </c>
      <c r="C8" s="10"/>
      <c r="D8" s="59">
        <v>226</v>
      </c>
      <c r="E8" s="59">
        <v>278</v>
      </c>
      <c r="F8" s="59">
        <v>300</v>
      </c>
      <c r="G8" s="59">
        <v>302</v>
      </c>
      <c r="H8" s="702">
        <v>240</v>
      </c>
      <c r="I8" s="70">
        <v>-20.529801324503318</v>
      </c>
      <c r="J8" s="70">
        <v>6.194690265486735</v>
      </c>
      <c r="L8" s="70">
        <v>855</v>
      </c>
      <c r="M8" s="60">
        <v>1120</v>
      </c>
      <c r="N8" s="70">
        <v>30.99415204678362</v>
      </c>
    </row>
    <row r="9" spans="2:14" ht="14.25">
      <c r="B9" s="49" t="s">
        <v>0</v>
      </c>
      <c r="C9" s="10"/>
      <c r="D9" s="59">
        <v>162</v>
      </c>
      <c r="E9" s="59">
        <v>172</v>
      </c>
      <c r="F9" s="59">
        <v>177</v>
      </c>
      <c r="G9" s="59">
        <v>193</v>
      </c>
      <c r="H9" s="702">
        <v>177</v>
      </c>
      <c r="I9" s="70">
        <v>-8.290155440414503</v>
      </c>
      <c r="J9" s="70">
        <v>9.259259259259256</v>
      </c>
      <c r="L9" s="70">
        <v>613</v>
      </c>
      <c r="M9" s="60">
        <v>719</v>
      </c>
      <c r="N9" s="70">
        <v>17.292006525285487</v>
      </c>
    </row>
    <row r="10" spans="2:14" ht="14.25">
      <c r="B10" s="49" t="s">
        <v>5</v>
      </c>
      <c r="C10" s="10"/>
      <c r="D10" s="59">
        <v>65</v>
      </c>
      <c r="E10" s="59">
        <v>11</v>
      </c>
      <c r="F10" s="59">
        <v>-4</v>
      </c>
      <c r="G10" s="59">
        <v>31</v>
      </c>
      <c r="H10" s="702">
        <v>6</v>
      </c>
      <c r="I10" s="70">
        <v>-80.64516129032258</v>
      </c>
      <c r="J10" s="70">
        <v>-90.76923076923077</v>
      </c>
      <c r="L10" s="70">
        <v>131</v>
      </c>
      <c r="M10" s="60">
        <v>44</v>
      </c>
      <c r="N10" s="70">
        <v>-66.41221374045801</v>
      </c>
    </row>
    <row r="11" spans="2:14" ht="14.25">
      <c r="B11" s="50" t="s">
        <v>6</v>
      </c>
      <c r="C11" s="10"/>
      <c r="D11" s="59">
        <v>-1</v>
      </c>
      <c r="E11" s="59">
        <v>95</v>
      </c>
      <c r="F11" s="70">
        <v>127</v>
      </c>
      <c r="G11" s="70">
        <v>78</v>
      </c>
      <c r="H11" s="60">
        <v>57</v>
      </c>
      <c r="I11" s="70">
        <v>-26.923076923076927</v>
      </c>
      <c r="J11" s="70" t="s">
        <v>337</v>
      </c>
      <c r="L11" s="70">
        <v>111</v>
      </c>
      <c r="M11" s="60">
        <v>357</v>
      </c>
      <c r="N11" s="70" t="s">
        <v>461</v>
      </c>
    </row>
    <row r="12" spans="2:14" ht="14.25">
      <c r="B12" s="50" t="s">
        <v>44</v>
      </c>
      <c r="C12" s="10"/>
      <c r="D12" s="70">
        <v>5</v>
      </c>
      <c r="E12" s="70">
        <v>21</v>
      </c>
      <c r="F12" s="70">
        <v>31</v>
      </c>
      <c r="G12" s="59">
        <v>21</v>
      </c>
      <c r="H12" s="702">
        <v>9</v>
      </c>
      <c r="I12" s="70">
        <v>-57.14285714285714</v>
      </c>
      <c r="J12" s="70">
        <v>80</v>
      </c>
      <c r="L12" s="70">
        <v>29</v>
      </c>
      <c r="M12" s="60">
        <v>82</v>
      </c>
      <c r="N12" s="70" t="s">
        <v>461</v>
      </c>
    </row>
    <row r="13" spans="2:14" ht="14.25">
      <c r="B13" s="50" t="s">
        <v>37</v>
      </c>
      <c r="C13" s="10"/>
      <c r="D13" s="59">
        <v>-6</v>
      </c>
      <c r="E13" s="59">
        <v>74</v>
      </c>
      <c r="F13" s="70">
        <v>96</v>
      </c>
      <c r="G13" s="70">
        <v>57</v>
      </c>
      <c r="H13" s="702">
        <v>48</v>
      </c>
      <c r="I13" s="70">
        <v>-15.789473684210531</v>
      </c>
      <c r="J13" s="70" t="s">
        <v>337</v>
      </c>
      <c r="L13" s="70">
        <v>82</v>
      </c>
      <c r="M13" s="60">
        <v>275</v>
      </c>
      <c r="N13" s="70" t="s">
        <v>461</v>
      </c>
    </row>
    <row r="14" spans="3:14" ht="14.25">
      <c r="C14" s="10"/>
      <c r="F14" s="250"/>
      <c r="G14" s="250"/>
      <c r="H14" s="182"/>
      <c r="I14" s="893"/>
      <c r="J14" s="893"/>
      <c r="M14" s="182"/>
      <c r="N14" s="893"/>
    </row>
    <row r="15" spans="1:14" s="14" customFormat="1" ht="14.25" customHeight="1">
      <c r="A15" s="44" t="s">
        <v>365</v>
      </c>
      <c r="B15" s="15"/>
      <c r="D15" s="7"/>
      <c r="E15" s="7"/>
      <c r="F15" s="269"/>
      <c r="G15" s="269"/>
      <c r="H15" s="184"/>
      <c r="I15" s="901"/>
      <c r="J15" s="901"/>
      <c r="K15" s="7"/>
      <c r="L15" s="51"/>
      <c r="M15" s="184"/>
      <c r="N15" s="901"/>
    </row>
    <row r="16" spans="2:14" ht="14.25">
      <c r="B16" s="49" t="s">
        <v>47</v>
      </c>
      <c r="C16" s="10"/>
      <c r="D16" s="59">
        <v>28484</v>
      </c>
      <c r="E16" s="59">
        <v>29187.916854445426</v>
      </c>
      <c r="F16" s="59">
        <v>30066</v>
      </c>
      <c r="G16" s="59">
        <v>29913</v>
      </c>
      <c r="H16" s="60">
        <v>30267</v>
      </c>
      <c r="I16" s="70">
        <v>1.183431952662728</v>
      </c>
      <c r="J16" s="70">
        <v>6.259654542901272</v>
      </c>
      <c r="L16" s="70">
        <v>28484</v>
      </c>
      <c r="M16" s="60">
        <v>30267</v>
      </c>
      <c r="N16" s="70">
        <v>6.259654542901272</v>
      </c>
    </row>
    <row r="17" spans="2:14" ht="14.25">
      <c r="B17" s="49" t="s">
        <v>238</v>
      </c>
      <c r="C17" s="10"/>
      <c r="D17" s="59">
        <v>49966</v>
      </c>
      <c r="E17" s="59">
        <v>51842</v>
      </c>
      <c r="F17" s="59">
        <v>51423</v>
      </c>
      <c r="G17" s="59">
        <v>50096</v>
      </c>
      <c r="H17" s="60">
        <v>51283</v>
      </c>
      <c r="I17" s="70">
        <v>2.3694506547428995</v>
      </c>
      <c r="J17" s="70">
        <v>2.635792338790388</v>
      </c>
      <c r="L17" s="70">
        <v>49966</v>
      </c>
      <c r="M17" s="60">
        <v>51283</v>
      </c>
      <c r="N17" s="70">
        <v>2.635792338790388</v>
      </c>
    </row>
    <row r="18" spans="2:14" ht="14.25">
      <c r="B18" s="49" t="s">
        <v>7</v>
      </c>
      <c r="C18" s="10"/>
      <c r="D18" s="59">
        <v>49966</v>
      </c>
      <c r="E18" s="59">
        <v>51842</v>
      </c>
      <c r="F18" s="59">
        <v>51423</v>
      </c>
      <c r="G18" s="59">
        <v>50096</v>
      </c>
      <c r="H18" s="60">
        <v>51283</v>
      </c>
      <c r="I18" s="70">
        <v>2.3694506547428995</v>
      </c>
      <c r="J18" s="70">
        <v>2.635792338790388</v>
      </c>
      <c r="L18" s="70">
        <v>49966</v>
      </c>
      <c r="M18" s="60">
        <v>51283</v>
      </c>
      <c r="N18" s="70">
        <v>2.635792338790388</v>
      </c>
    </row>
    <row r="19" spans="3:7" ht="14.25">
      <c r="C19" s="10"/>
      <c r="D19" s="156"/>
      <c r="E19" s="156"/>
      <c r="F19" s="250"/>
      <c r="G19" s="250"/>
    </row>
    <row r="20" spans="4:13" ht="14.25">
      <c r="D20" s="156"/>
      <c r="E20" s="156"/>
      <c r="F20" s="193"/>
      <c r="G20" s="193"/>
      <c r="H20" s="182"/>
      <c r="M20" s="182"/>
    </row>
    <row r="21" spans="2:13" ht="14.25">
      <c r="B21" s="199" t="s">
        <v>407</v>
      </c>
      <c r="D21" s="156"/>
      <c r="E21" s="156"/>
      <c r="F21" s="193"/>
      <c r="G21" s="193"/>
      <c r="H21" s="182"/>
      <c r="M21" s="182"/>
    </row>
    <row r="22" spans="6:13" ht="14.25">
      <c r="F22" s="193"/>
      <c r="G22" s="193"/>
      <c r="H22" s="182"/>
      <c r="M22" s="182"/>
    </row>
    <row r="23" spans="6:13" ht="14.25">
      <c r="F23" s="193"/>
      <c r="G23" s="193"/>
      <c r="H23" s="182"/>
      <c r="K23" s="248"/>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619"/>
      <c r="G140" s="619"/>
      <c r="H140" s="191"/>
      <c r="M140" s="191"/>
    </row>
    <row r="141" spans="6:13" ht="14.25">
      <c r="F141" s="619"/>
      <c r="G141" s="619"/>
      <c r="H141" s="191"/>
      <c r="M141" s="191"/>
    </row>
    <row r="142" spans="6:13" ht="14.25">
      <c r="F142" s="619"/>
      <c r="G142" s="619"/>
      <c r="H142" s="191"/>
      <c r="M142" s="191"/>
    </row>
    <row r="143" spans="6:13" ht="14.25">
      <c r="F143" s="619"/>
      <c r="G143" s="619"/>
      <c r="H143" s="191"/>
      <c r="M143" s="191"/>
    </row>
    <row r="144" spans="6:13" ht="14.25">
      <c r="F144" s="619"/>
      <c r="G144" s="619"/>
      <c r="H144" s="191"/>
      <c r="M144" s="191"/>
    </row>
    <row r="145" spans="6:13" ht="14.25">
      <c r="F145" s="619"/>
      <c r="G145" s="619"/>
      <c r="H145" s="191"/>
      <c r="M145" s="191"/>
    </row>
    <row r="146" spans="6:13" ht="14.25">
      <c r="F146" s="619"/>
      <c r="G146" s="619"/>
      <c r="H146" s="191"/>
      <c r="M146" s="191"/>
    </row>
  </sheetData>
  <sheetProtection/>
  <mergeCells count="1">
    <mergeCell ref="A2:C2"/>
  </mergeCells>
  <hyperlinks>
    <hyperlink ref="A2" location="Index!A1" display="Back to Index"/>
  </hyperlinks>
  <printOptions/>
  <pageMargins left="0.511811023622047" right="0.354330708661417" top="0.984251968503937" bottom="0.984251968503937" header="0.511811023622047" footer="0.511811023622047"/>
  <pageSetup fitToHeight="1" fitToWidth="1" horizontalDpi="600" verticalDpi="600" orientation="landscape" scale="79" r:id="rId1"/>
  <headerFooter alignWithMargins="0">
    <oddFooter>&amp;L&amp;Z&amp;F&amp;A&amp;R&amp;D&amp;T</oddFooter>
  </headerFooter>
</worksheet>
</file>

<file path=xl/worksheets/sheet24.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I16" sqref="I16"/>
    </sheetView>
  </sheetViews>
  <sheetFormatPr defaultColWidth="9.140625" defaultRowHeight="12.75"/>
  <cols>
    <col min="1" max="1" width="4.00390625" style="10" customWidth="1"/>
    <col min="2" max="2" width="4.28125" style="10" customWidth="1"/>
    <col min="3" max="3" width="41.28125" style="1" customWidth="1"/>
    <col min="4" max="7" width="9.28125" style="59" customWidth="1"/>
    <col min="8" max="8" width="9.28125" style="60" customWidth="1"/>
    <col min="9" max="9" width="11.00390625" style="70" customWidth="1"/>
    <col min="10" max="10" width="9.28125" style="70" customWidth="1"/>
    <col min="11" max="12" width="9.28125" style="59" customWidth="1"/>
    <col min="13" max="13" width="9.28125" style="60" customWidth="1"/>
    <col min="14" max="14" width="8.7109375" style="70" customWidth="1"/>
    <col min="15" max="16384" width="9.140625" style="10" customWidth="1"/>
  </cols>
  <sheetData>
    <row r="1" spans="1:14" s="24" customFormat="1" ht="20.25">
      <c r="A1" s="23" t="s">
        <v>257</v>
      </c>
      <c r="D1" s="61"/>
      <c r="E1" s="61"/>
      <c r="F1" s="61"/>
      <c r="G1" s="61"/>
      <c r="H1" s="61"/>
      <c r="I1" s="694"/>
      <c r="J1" s="694"/>
      <c r="K1" s="61"/>
      <c r="L1" s="61"/>
      <c r="M1" s="61"/>
      <c r="N1" s="694"/>
    </row>
    <row r="2" spans="1:14" s="26" customFormat="1" ht="48" customHeight="1">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4.5" customHeight="1">
      <c r="A3" s="44"/>
      <c r="B3" s="15"/>
      <c r="D3" s="155"/>
      <c r="E3" s="155"/>
      <c r="F3" s="620"/>
      <c r="G3" s="620"/>
      <c r="H3" s="184"/>
      <c r="I3" s="51"/>
      <c r="J3" s="51"/>
      <c r="K3" s="7"/>
      <c r="L3" s="7"/>
      <c r="M3" s="184"/>
      <c r="N3" s="51"/>
    </row>
    <row r="4" spans="1:14" s="14" customFormat="1" ht="14.25" customHeight="1">
      <c r="A4" s="44" t="s">
        <v>367</v>
      </c>
      <c r="B4" s="15"/>
      <c r="D4" s="155"/>
      <c r="E4" s="155"/>
      <c r="F4" s="622"/>
      <c r="G4" s="622"/>
      <c r="H4" s="62"/>
      <c r="I4" s="51"/>
      <c r="J4" s="51"/>
      <c r="K4" s="7"/>
      <c r="L4" s="7"/>
      <c r="M4" s="268"/>
      <c r="N4" s="51"/>
    </row>
    <row r="5" spans="2:14" ht="14.25">
      <c r="B5" s="49" t="s">
        <v>2</v>
      </c>
      <c r="C5" s="10"/>
      <c r="D5" s="59">
        <v>114</v>
      </c>
      <c r="E5" s="59">
        <v>126</v>
      </c>
      <c r="F5" s="70">
        <v>137</v>
      </c>
      <c r="G5" s="70">
        <v>133</v>
      </c>
      <c r="H5" s="702">
        <v>134</v>
      </c>
      <c r="I5" s="70">
        <v>0.7518796992481258</v>
      </c>
      <c r="J5" s="70">
        <v>17.543859649122815</v>
      </c>
      <c r="L5" s="59">
        <v>457</v>
      </c>
      <c r="M5" s="60">
        <v>530</v>
      </c>
      <c r="N5" s="70">
        <v>15.973741794310726</v>
      </c>
    </row>
    <row r="6" spans="2:14" ht="14.25">
      <c r="B6" s="267" t="s">
        <v>137</v>
      </c>
      <c r="C6" s="10"/>
      <c r="D6" s="59">
        <v>32</v>
      </c>
      <c r="E6" s="59">
        <v>50</v>
      </c>
      <c r="F6" s="70">
        <v>51</v>
      </c>
      <c r="G6" s="70">
        <v>53</v>
      </c>
      <c r="H6" s="702">
        <v>52</v>
      </c>
      <c r="I6" s="70">
        <v>-1.8867924528301883</v>
      </c>
      <c r="J6" s="70">
        <v>62.5</v>
      </c>
      <c r="L6" s="59">
        <v>138</v>
      </c>
      <c r="M6" s="60">
        <v>206</v>
      </c>
      <c r="N6" s="70">
        <v>49.27536231884058</v>
      </c>
    </row>
    <row r="7" spans="2:14" ht="14.25">
      <c r="B7" s="267" t="s">
        <v>179</v>
      </c>
      <c r="C7" s="10"/>
      <c r="D7" s="59">
        <v>19</v>
      </c>
      <c r="E7" s="59">
        <v>15</v>
      </c>
      <c r="F7" s="70">
        <v>9</v>
      </c>
      <c r="G7" s="70">
        <v>13</v>
      </c>
      <c r="H7" s="702">
        <v>19</v>
      </c>
      <c r="I7" s="70">
        <v>46.153846153846146</v>
      </c>
      <c r="J7" s="70">
        <v>0</v>
      </c>
      <c r="L7" s="59">
        <v>101</v>
      </c>
      <c r="M7" s="60">
        <v>56</v>
      </c>
      <c r="N7" s="70">
        <v>-44.55445544554455</v>
      </c>
    </row>
    <row r="8" spans="2:14" ht="14.25">
      <c r="B8" s="49" t="s">
        <v>3</v>
      </c>
      <c r="C8" s="10"/>
      <c r="D8" s="59">
        <v>165</v>
      </c>
      <c r="E8" s="59">
        <v>191</v>
      </c>
      <c r="F8" s="70">
        <v>197</v>
      </c>
      <c r="G8" s="70">
        <v>199</v>
      </c>
      <c r="H8" s="702">
        <v>205</v>
      </c>
      <c r="I8" s="70">
        <v>3.015075376884413</v>
      </c>
      <c r="J8" s="70">
        <v>24.242424242424242</v>
      </c>
      <c r="L8" s="59">
        <v>696</v>
      </c>
      <c r="M8" s="60">
        <v>792</v>
      </c>
      <c r="N8" s="70">
        <v>13.793103448275868</v>
      </c>
    </row>
    <row r="9" spans="2:14" ht="14.25">
      <c r="B9" s="49" t="s">
        <v>0</v>
      </c>
      <c r="C9" s="10"/>
      <c r="D9" s="59">
        <v>116</v>
      </c>
      <c r="E9" s="59">
        <v>119</v>
      </c>
      <c r="F9" s="70">
        <v>144</v>
      </c>
      <c r="G9" s="70">
        <v>146</v>
      </c>
      <c r="H9" s="702">
        <v>153</v>
      </c>
      <c r="I9" s="70">
        <v>4.794520547945202</v>
      </c>
      <c r="J9" s="70">
        <v>31.89655172413792</v>
      </c>
      <c r="L9" s="59">
        <v>447</v>
      </c>
      <c r="M9" s="60">
        <v>562</v>
      </c>
      <c r="N9" s="70">
        <v>25.727069351230437</v>
      </c>
    </row>
    <row r="10" spans="2:14" ht="14.25">
      <c r="B10" s="49" t="s">
        <v>5</v>
      </c>
      <c r="C10" s="10"/>
      <c r="D10" s="59">
        <v>66</v>
      </c>
      <c r="E10" s="59">
        <v>51</v>
      </c>
      <c r="F10" s="70">
        <v>43</v>
      </c>
      <c r="G10" s="70">
        <v>53</v>
      </c>
      <c r="H10" s="702">
        <v>36</v>
      </c>
      <c r="I10" s="70">
        <v>-32.07547169811321</v>
      </c>
      <c r="J10" s="70">
        <v>-45.45454545454546</v>
      </c>
      <c r="L10" s="59">
        <v>184</v>
      </c>
      <c r="M10" s="60">
        <v>183</v>
      </c>
      <c r="N10" s="70">
        <v>-0.5434782608695676</v>
      </c>
    </row>
    <row r="11" spans="2:14" ht="14.25">
      <c r="B11" s="50" t="s">
        <v>6</v>
      </c>
      <c r="C11" s="10"/>
      <c r="D11" s="59">
        <v>-17</v>
      </c>
      <c r="E11" s="70">
        <v>21</v>
      </c>
      <c r="F11" s="70">
        <v>10</v>
      </c>
      <c r="G11" s="70">
        <v>0</v>
      </c>
      <c r="H11" s="702">
        <v>16</v>
      </c>
      <c r="I11" s="70" t="s">
        <v>337</v>
      </c>
      <c r="J11" s="70" t="s">
        <v>337</v>
      </c>
      <c r="L11" s="59">
        <v>65</v>
      </c>
      <c r="M11" s="60">
        <v>47</v>
      </c>
      <c r="N11" s="70">
        <v>-27.692307692307693</v>
      </c>
    </row>
    <row r="12" spans="2:14" ht="12.75" customHeight="1">
      <c r="B12" s="50" t="s">
        <v>44</v>
      </c>
      <c r="C12" s="10"/>
      <c r="D12" s="70">
        <v>-13</v>
      </c>
      <c r="E12" s="70">
        <v>-1</v>
      </c>
      <c r="F12" s="70">
        <v>1</v>
      </c>
      <c r="G12" s="70">
        <v>0</v>
      </c>
      <c r="H12" s="702">
        <v>4</v>
      </c>
      <c r="I12" s="70" t="s">
        <v>337</v>
      </c>
      <c r="J12" s="70" t="s">
        <v>337</v>
      </c>
      <c r="L12" s="59">
        <v>-9</v>
      </c>
      <c r="M12" s="60">
        <v>4</v>
      </c>
      <c r="N12" s="70" t="s">
        <v>337</v>
      </c>
    </row>
    <row r="13" spans="2:14" ht="14.25">
      <c r="B13" s="50" t="s">
        <v>37</v>
      </c>
      <c r="C13" s="10"/>
      <c r="D13" s="70">
        <v>-4</v>
      </c>
      <c r="E13" s="70">
        <v>22</v>
      </c>
      <c r="F13" s="70">
        <v>9</v>
      </c>
      <c r="G13" s="70">
        <v>0</v>
      </c>
      <c r="H13" s="702">
        <v>12</v>
      </c>
      <c r="I13" s="70" t="s">
        <v>337</v>
      </c>
      <c r="J13" s="70" t="s">
        <v>337</v>
      </c>
      <c r="L13" s="59">
        <v>73</v>
      </c>
      <c r="M13" s="60">
        <v>43</v>
      </c>
      <c r="N13" s="70">
        <v>-41.0958904109589</v>
      </c>
    </row>
    <row r="14" spans="3:14" ht="14.25">
      <c r="C14" s="10"/>
      <c r="F14" s="250"/>
      <c r="G14" s="250"/>
      <c r="H14" s="182"/>
      <c r="I14" s="893"/>
      <c r="J14" s="893"/>
      <c r="M14" s="182"/>
      <c r="N14" s="893"/>
    </row>
    <row r="15" spans="1:14" s="14" customFormat="1" ht="14.25" customHeight="1">
      <c r="A15" s="44" t="s">
        <v>365</v>
      </c>
      <c r="B15" s="15"/>
      <c r="D15" s="7"/>
      <c r="E15" s="7"/>
      <c r="F15" s="269"/>
      <c r="G15" s="269"/>
      <c r="H15" s="184"/>
      <c r="I15" s="901"/>
      <c r="J15" s="901"/>
      <c r="K15" s="7"/>
      <c r="L15" s="7"/>
      <c r="M15" s="184"/>
      <c r="N15" s="901"/>
    </row>
    <row r="16" spans="2:14" ht="14.25">
      <c r="B16" s="49" t="s">
        <v>47</v>
      </c>
      <c r="C16" s="10"/>
      <c r="D16" s="59">
        <v>11498</v>
      </c>
      <c r="E16" s="59">
        <v>12617.101798</v>
      </c>
      <c r="F16" s="59">
        <v>12988</v>
      </c>
      <c r="G16" s="59">
        <v>13574</v>
      </c>
      <c r="H16" s="60">
        <v>13361</v>
      </c>
      <c r="I16" s="70">
        <v>-1.5691763665831693</v>
      </c>
      <c r="J16" s="70">
        <v>16.202817881370677</v>
      </c>
      <c r="L16" s="59">
        <v>11498</v>
      </c>
      <c r="M16" s="60">
        <v>13361</v>
      </c>
      <c r="N16" s="70">
        <v>16.202817881370677</v>
      </c>
    </row>
    <row r="17" spans="2:14" ht="14.25">
      <c r="B17" s="49" t="s">
        <v>238</v>
      </c>
      <c r="C17" s="10"/>
      <c r="D17" s="59">
        <v>19731</v>
      </c>
      <c r="E17" s="59">
        <v>21211</v>
      </c>
      <c r="F17" s="59">
        <v>23075</v>
      </c>
      <c r="G17" s="59">
        <v>23100</v>
      </c>
      <c r="H17" s="60">
        <v>23612</v>
      </c>
      <c r="I17" s="70">
        <v>2.2164502164502053</v>
      </c>
      <c r="J17" s="70">
        <v>19.66955552176777</v>
      </c>
      <c r="L17" s="59">
        <v>19731</v>
      </c>
      <c r="M17" s="60">
        <v>23612</v>
      </c>
      <c r="N17" s="70">
        <v>19.66955552176777</v>
      </c>
    </row>
    <row r="18" spans="2:14" ht="14.25">
      <c r="B18" s="49" t="s">
        <v>7</v>
      </c>
      <c r="C18" s="10"/>
      <c r="D18" s="59">
        <v>19731</v>
      </c>
      <c r="E18" s="59">
        <v>21221</v>
      </c>
      <c r="F18" s="59">
        <v>22085</v>
      </c>
      <c r="G18" s="59">
        <v>23109</v>
      </c>
      <c r="H18" s="60">
        <v>23620</v>
      </c>
      <c r="I18" s="70">
        <v>2.211259682374833</v>
      </c>
      <c r="J18" s="70">
        <v>19.710100856520206</v>
      </c>
      <c r="L18" s="59">
        <v>19731</v>
      </c>
      <c r="M18" s="60">
        <v>23620</v>
      </c>
      <c r="N18" s="70">
        <v>19.710100856520206</v>
      </c>
    </row>
    <row r="20" spans="4:13" ht="14.25">
      <c r="D20" s="156"/>
      <c r="E20" s="156"/>
      <c r="F20" s="193"/>
      <c r="G20" s="193"/>
      <c r="H20" s="182"/>
      <c r="M20" s="182"/>
    </row>
    <row r="21" spans="2:13" ht="14.25">
      <c r="B21" s="199" t="s">
        <v>407</v>
      </c>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4:13" ht="14.25">
      <c r="D33" s="156"/>
      <c r="E33" s="156"/>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19"/>
      <c r="G144" s="619"/>
      <c r="H144" s="191"/>
      <c r="M144" s="191"/>
    </row>
    <row r="145" spans="6:13" ht="14.25">
      <c r="F145" s="619"/>
      <c r="G145" s="619"/>
      <c r="H145" s="191"/>
      <c r="M145" s="191"/>
    </row>
    <row r="146" spans="6:13" ht="14.25">
      <c r="F146" s="619"/>
      <c r="G146" s="619"/>
      <c r="H146" s="191"/>
      <c r="M146" s="191"/>
    </row>
    <row r="147" spans="6:13" ht="14.25">
      <c r="F147" s="619"/>
      <c r="G147" s="619"/>
      <c r="H147" s="191"/>
      <c r="M147" s="191"/>
    </row>
    <row r="148" spans="6:13" ht="14.25">
      <c r="F148" s="619"/>
      <c r="G148" s="619"/>
      <c r="H148" s="191"/>
      <c r="M148" s="191"/>
    </row>
    <row r="149" spans="6:13" ht="14.25">
      <c r="F149" s="619"/>
      <c r="G149" s="619"/>
      <c r="H149" s="191"/>
      <c r="M149" s="191"/>
    </row>
    <row r="150" spans="6:13" ht="14.25">
      <c r="F150" s="619"/>
      <c r="G150" s="619"/>
      <c r="H150" s="191"/>
      <c r="M150" s="191"/>
    </row>
  </sheetData>
  <sheetProtection/>
  <mergeCells count="1">
    <mergeCell ref="A2:C2"/>
  </mergeCells>
  <hyperlinks>
    <hyperlink ref="A2" location="Index!A1" display="Back to Index"/>
  </hyperlinks>
  <printOptions/>
  <pageMargins left="0.31496062992126" right="0.275590551181102" top="0.984251968503937" bottom="0.984251968503937" header="0.511811023622047" footer="0.511811023622047"/>
  <pageSetup fitToHeight="1" fitToWidth="1" horizontalDpi="600" verticalDpi="600" orientation="landscape" scale="88" r:id="rId1"/>
  <headerFooter alignWithMargins="0">
    <oddFooter>&amp;L&amp;Z&amp;F&amp;A&amp;R&amp;D&amp;T</oddFooter>
  </headerFooter>
</worksheet>
</file>

<file path=xl/worksheets/sheet25.xml><?xml version="1.0" encoding="utf-8"?>
<worksheet xmlns="http://schemas.openxmlformats.org/spreadsheetml/2006/main" xmlns:r="http://schemas.openxmlformats.org/officeDocument/2006/relationships">
  <sheetPr>
    <tabColor indexed="18"/>
    <pageSetUpPr fitToPage="1"/>
  </sheetPr>
  <dimension ref="A1:N142"/>
  <sheetViews>
    <sheetView zoomScale="80" zoomScaleNormal="80" zoomScalePageLayoutView="0" workbookViewId="0" topLeftCell="A1">
      <pane xSplit="3" ySplit="3" topLeftCell="D4" activePane="bottomRight" state="frozen"/>
      <selection pane="topLeft" activeCell="Z28" sqref="Z28"/>
      <selection pane="topRight" activeCell="Z28" sqref="Z28"/>
      <selection pane="bottomLeft" activeCell="Z28" sqref="Z28"/>
      <selection pane="bottomRight" activeCell="J19" sqref="J19"/>
    </sheetView>
  </sheetViews>
  <sheetFormatPr defaultColWidth="9.140625" defaultRowHeight="12.75"/>
  <cols>
    <col min="1" max="1" width="4.00390625" style="10" customWidth="1"/>
    <col min="2" max="2" width="4.28125" style="10" customWidth="1"/>
    <col min="3" max="3" width="41.28125" style="1" customWidth="1"/>
    <col min="4" max="5" width="9.28125" style="59" customWidth="1"/>
    <col min="6" max="7" width="9.8515625" style="59" customWidth="1"/>
    <col min="8" max="8" width="9.8515625" style="60" customWidth="1"/>
    <col min="9" max="9" width="8.140625" style="59" customWidth="1"/>
    <col min="10" max="10" width="8.421875" style="70" customWidth="1"/>
    <col min="11" max="12" width="8.421875" style="59" customWidth="1"/>
    <col min="13" max="13" width="9.8515625" style="60" customWidth="1"/>
    <col min="14" max="14" width="9.00390625" style="59" customWidth="1"/>
    <col min="15" max="16384" width="9.140625" style="10" customWidth="1"/>
  </cols>
  <sheetData>
    <row r="1" spans="1:14" s="24" customFormat="1" ht="20.25">
      <c r="A1" s="23" t="s">
        <v>51</v>
      </c>
      <c r="D1" s="61"/>
      <c r="E1" s="61"/>
      <c r="F1" s="61"/>
      <c r="G1" s="61"/>
      <c r="H1" s="61"/>
      <c r="I1" s="694"/>
      <c r="J1" s="694"/>
      <c r="K1" s="61"/>
      <c r="L1" s="61"/>
      <c r="M1" s="61"/>
      <c r="N1" s="694"/>
    </row>
    <row r="2" spans="1:14" s="26" customFormat="1" ht="49.5" customHeight="1">
      <c r="A2" s="980" t="s">
        <v>52</v>
      </c>
      <c r="B2" s="980"/>
      <c r="C2" s="980"/>
      <c r="D2" s="139" t="s">
        <v>332</v>
      </c>
      <c r="E2" s="139" t="s">
        <v>341</v>
      </c>
      <c r="F2" s="270" t="s">
        <v>388</v>
      </c>
      <c r="G2" s="270" t="s">
        <v>425</v>
      </c>
      <c r="H2" s="270" t="s">
        <v>440</v>
      </c>
      <c r="I2" s="139" t="s">
        <v>441</v>
      </c>
      <c r="J2" s="139" t="s">
        <v>442</v>
      </c>
      <c r="K2" s="139"/>
      <c r="L2" s="139" t="s">
        <v>443</v>
      </c>
      <c r="M2" s="270" t="s">
        <v>444</v>
      </c>
      <c r="N2" s="284" t="s">
        <v>445</v>
      </c>
    </row>
    <row r="3" spans="1:14" s="14" customFormat="1" ht="6.75" customHeight="1">
      <c r="A3" s="44"/>
      <c r="B3" s="15"/>
      <c r="D3" s="155"/>
      <c r="E3" s="155"/>
      <c r="F3" s="7"/>
      <c r="G3" s="7"/>
      <c r="H3" s="62"/>
      <c r="I3" s="7"/>
      <c r="J3" s="51"/>
      <c r="K3" s="7"/>
      <c r="L3" s="7"/>
      <c r="M3" s="62"/>
      <c r="N3" s="7"/>
    </row>
    <row r="4" spans="1:14" s="14" customFormat="1" ht="14.25" customHeight="1">
      <c r="A4" s="44" t="s">
        <v>355</v>
      </c>
      <c r="B4" s="15"/>
      <c r="D4" s="155"/>
      <c r="E4" s="155"/>
      <c r="F4" s="7"/>
      <c r="G4" s="7"/>
      <c r="H4" s="62"/>
      <c r="I4" s="7"/>
      <c r="J4" s="51"/>
      <c r="K4" s="7"/>
      <c r="L4" s="7"/>
      <c r="M4" s="62"/>
      <c r="N4" s="7"/>
    </row>
    <row r="5" spans="2:14" ht="14.25">
      <c r="B5" s="49" t="s">
        <v>2</v>
      </c>
      <c r="C5" s="10"/>
      <c r="D5" s="59">
        <v>65</v>
      </c>
      <c r="E5" s="59">
        <v>64</v>
      </c>
      <c r="F5" s="59">
        <v>62</v>
      </c>
      <c r="G5" s="59">
        <v>64</v>
      </c>
      <c r="H5" s="60">
        <v>66</v>
      </c>
      <c r="I5" s="70">
        <v>3.125</v>
      </c>
      <c r="J5" s="70">
        <v>1.538461538461533</v>
      </c>
      <c r="L5" s="59">
        <v>249</v>
      </c>
      <c r="M5" s="60">
        <v>256</v>
      </c>
      <c r="N5" s="70">
        <v>2.8112449799196693</v>
      </c>
    </row>
    <row r="6" spans="2:14" ht="14.25">
      <c r="B6" s="267" t="s">
        <v>137</v>
      </c>
      <c r="C6" s="701"/>
      <c r="D6" s="59">
        <v>15</v>
      </c>
      <c r="E6" s="59">
        <v>15</v>
      </c>
      <c r="F6" s="59">
        <v>15</v>
      </c>
      <c r="G6" s="59">
        <v>18</v>
      </c>
      <c r="H6" s="60">
        <v>12</v>
      </c>
      <c r="I6" s="70">
        <v>-33.333333333333336</v>
      </c>
      <c r="J6" s="70">
        <v>-19.999999999999996</v>
      </c>
      <c r="L6" s="59">
        <v>60</v>
      </c>
      <c r="M6" s="60">
        <v>60</v>
      </c>
      <c r="N6" s="70">
        <v>0</v>
      </c>
    </row>
    <row r="7" spans="2:14" ht="14.25">
      <c r="B7" s="267" t="s">
        <v>179</v>
      </c>
      <c r="C7" s="701"/>
      <c r="D7" s="59">
        <v>4</v>
      </c>
      <c r="E7" s="59">
        <v>7</v>
      </c>
      <c r="F7" s="59">
        <v>2</v>
      </c>
      <c r="G7" s="59">
        <v>18</v>
      </c>
      <c r="H7" s="60">
        <v>13</v>
      </c>
      <c r="I7" s="70">
        <v>-27.77777777777778</v>
      </c>
      <c r="J7" s="70" t="s">
        <v>461</v>
      </c>
      <c r="L7" s="59">
        <v>43</v>
      </c>
      <c r="M7" s="60">
        <v>40</v>
      </c>
      <c r="N7" s="70">
        <v>-6.976744186046513</v>
      </c>
    </row>
    <row r="8" spans="2:14" ht="14.25">
      <c r="B8" s="49" t="s">
        <v>3</v>
      </c>
      <c r="C8" s="10"/>
      <c r="D8" s="59">
        <v>84</v>
      </c>
      <c r="E8" s="59">
        <v>86</v>
      </c>
      <c r="F8" s="59">
        <v>79</v>
      </c>
      <c r="G8" s="59">
        <v>100</v>
      </c>
      <c r="H8" s="60">
        <v>91</v>
      </c>
      <c r="I8" s="70">
        <v>-8.999999999999996</v>
      </c>
      <c r="J8" s="70">
        <v>8.333333333333325</v>
      </c>
      <c r="L8" s="59">
        <v>352</v>
      </c>
      <c r="M8" s="60">
        <v>356</v>
      </c>
      <c r="N8" s="70">
        <v>1.1363636363636465</v>
      </c>
    </row>
    <row r="9" spans="2:14" ht="14.25">
      <c r="B9" s="49" t="s">
        <v>0</v>
      </c>
      <c r="C9" s="10"/>
      <c r="D9" s="59">
        <v>23</v>
      </c>
      <c r="E9" s="59">
        <v>26</v>
      </c>
      <c r="F9" s="59">
        <v>26</v>
      </c>
      <c r="G9" s="59">
        <v>28</v>
      </c>
      <c r="H9" s="60">
        <v>26</v>
      </c>
      <c r="I9" s="70">
        <v>-7.14285714285714</v>
      </c>
      <c r="J9" s="70">
        <v>13.043478260869556</v>
      </c>
      <c r="L9" s="59">
        <v>99</v>
      </c>
      <c r="M9" s="60">
        <v>106</v>
      </c>
      <c r="N9" s="70">
        <v>7.070707070707072</v>
      </c>
    </row>
    <row r="10" spans="2:14" ht="14.25">
      <c r="B10" s="49" t="s">
        <v>5</v>
      </c>
      <c r="C10" s="10"/>
      <c r="D10" s="70">
        <v>11</v>
      </c>
      <c r="E10" s="70">
        <v>-5</v>
      </c>
      <c r="F10" s="70">
        <v>-2</v>
      </c>
      <c r="G10" s="70">
        <v>-13</v>
      </c>
      <c r="H10" s="763">
        <v>23</v>
      </c>
      <c r="I10" s="70" t="s">
        <v>337</v>
      </c>
      <c r="J10" s="70" t="s">
        <v>461</v>
      </c>
      <c r="L10" s="59">
        <v>16</v>
      </c>
      <c r="M10" s="60">
        <v>3</v>
      </c>
      <c r="N10" s="70">
        <v>-81.25</v>
      </c>
    </row>
    <row r="11" spans="2:14" ht="14.25">
      <c r="B11" s="50" t="s">
        <v>6</v>
      </c>
      <c r="C11" s="10"/>
      <c r="D11" s="59">
        <v>50</v>
      </c>
      <c r="E11" s="59">
        <v>65</v>
      </c>
      <c r="F11" s="59">
        <v>55</v>
      </c>
      <c r="G11" s="59">
        <v>85</v>
      </c>
      <c r="H11" s="60">
        <v>42</v>
      </c>
      <c r="I11" s="70">
        <v>-50.588235294117645</v>
      </c>
      <c r="J11" s="70">
        <v>-16.000000000000004</v>
      </c>
      <c r="L11" s="59">
        <v>237</v>
      </c>
      <c r="M11" s="60">
        <v>247</v>
      </c>
      <c r="N11" s="70">
        <v>4.219409282700415</v>
      </c>
    </row>
    <row r="12" spans="2:14" ht="14.25">
      <c r="B12" s="50" t="s">
        <v>44</v>
      </c>
      <c r="C12" s="10"/>
      <c r="D12" s="59">
        <v>18</v>
      </c>
      <c r="E12" s="59">
        <v>14</v>
      </c>
      <c r="F12" s="59">
        <v>16</v>
      </c>
      <c r="G12" s="59">
        <v>19</v>
      </c>
      <c r="H12" s="60">
        <v>16</v>
      </c>
      <c r="I12" s="70">
        <v>-15.789473684210531</v>
      </c>
      <c r="J12" s="70">
        <v>-11.111111111111116</v>
      </c>
      <c r="L12" s="59">
        <v>64</v>
      </c>
      <c r="M12" s="60">
        <v>65</v>
      </c>
      <c r="N12" s="70">
        <v>1.5625</v>
      </c>
    </row>
    <row r="13" spans="2:14" ht="14.25">
      <c r="B13" s="50" t="s">
        <v>37</v>
      </c>
      <c r="C13" s="10"/>
      <c r="D13" s="59">
        <v>32</v>
      </c>
      <c r="E13" s="59">
        <v>51</v>
      </c>
      <c r="F13" s="59">
        <v>39</v>
      </c>
      <c r="G13" s="59">
        <v>66</v>
      </c>
      <c r="H13" s="60">
        <v>26</v>
      </c>
      <c r="I13" s="70">
        <v>-60.60606060606061</v>
      </c>
      <c r="J13" s="70">
        <v>-18.75</v>
      </c>
      <c r="L13" s="59">
        <v>173</v>
      </c>
      <c r="M13" s="60">
        <v>182</v>
      </c>
      <c r="N13" s="70">
        <v>5.202312138728327</v>
      </c>
    </row>
    <row r="14" spans="3:14" ht="14.25">
      <c r="C14" s="10"/>
      <c r="F14" s="250"/>
      <c r="G14" s="250"/>
      <c r="I14" s="70"/>
      <c r="N14" s="70"/>
    </row>
    <row r="15" spans="1:14" s="14" customFormat="1" ht="14.25" customHeight="1">
      <c r="A15" s="44" t="s">
        <v>365</v>
      </c>
      <c r="B15" s="15"/>
      <c r="D15" s="7"/>
      <c r="E15" s="7"/>
      <c r="F15" s="269"/>
      <c r="G15" s="269"/>
      <c r="H15" s="62"/>
      <c r="I15" s="51"/>
      <c r="J15" s="51"/>
      <c r="K15" s="7"/>
      <c r="L15" s="7"/>
      <c r="M15" s="62"/>
      <c r="N15" s="51"/>
    </row>
    <row r="16" spans="2:14" ht="14.25">
      <c r="B16" s="49" t="s">
        <v>47</v>
      </c>
      <c r="C16" s="10"/>
      <c r="D16" s="59">
        <v>18337</v>
      </c>
      <c r="E16" s="59">
        <v>18545</v>
      </c>
      <c r="F16" s="59">
        <v>18501</v>
      </c>
      <c r="G16" s="59">
        <v>18950</v>
      </c>
      <c r="H16" s="60">
        <v>22302</v>
      </c>
      <c r="I16" s="70">
        <v>17.688654353561994</v>
      </c>
      <c r="J16" s="70">
        <v>21.622948137645203</v>
      </c>
      <c r="L16" s="59">
        <v>18337</v>
      </c>
      <c r="M16" s="60">
        <v>22302</v>
      </c>
      <c r="N16" s="70">
        <v>21.622948137645203</v>
      </c>
    </row>
    <row r="17" spans="2:14" ht="14.25">
      <c r="B17" s="49" t="s">
        <v>238</v>
      </c>
      <c r="C17" s="10"/>
      <c r="D17" s="59">
        <v>27586</v>
      </c>
      <c r="E17" s="59">
        <v>27570</v>
      </c>
      <c r="F17" s="59">
        <v>27146</v>
      </c>
      <c r="G17" s="59">
        <v>26850</v>
      </c>
      <c r="H17" s="60">
        <v>30217</v>
      </c>
      <c r="I17" s="70">
        <v>12.540037243947854</v>
      </c>
      <c r="J17" s="70">
        <v>9.537446530848982</v>
      </c>
      <c r="L17" s="59">
        <v>27586</v>
      </c>
      <c r="M17" s="60">
        <v>30217</v>
      </c>
      <c r="N17" s="70">
        <v>9.537446530848982</v>
      </c>
    </row>
    <row r="18" spans="2:14" ht="14.25">
      <c r="B18" s="49" t="s">
        <v>7</v>
      </c>
      <c r="C18" s="10"/>
      <c r="D18" s="59">
        <v>27586</v>
      </c>
      <c r="E18" s="59">
        <v>27570</v>
      </c>
      <c r="F18" s="59">
        <v>27146</v>
      </c>
      <c r="G18" s="59">
        <v>26850</v>
      </c>
      <c r="H18" s="60">
        <v>30217</v>
      </c>
      <c r="I18" s="70">
        <v>12.540037243947854</v>
      </c>
      <c r="J18" s="70">
        <v>9.537446530848982</v>
      </c>
      <c r="L18" s="59">
        <v>27586</v>
      </c>
      <c r="M18" s="60">
        <v>30217</v>
      </c>
      <c r="N18" s="70">
        <v>9.537446530848982</v>
      </c>
    </row>
    <row r="19" spans="3:14" ht="14.25">
      <c r="C19" s="10"/>
      <c r="I19" s="183"/>
      <c r="J19" s="208"/>
      <c r="K19" s="183"/>
      <c r="L19" s="183"/>
      <c r="N19" s="183"/>
    </row>
    <row r="20" spans="4:13" ht="14.25">
      <c r="D20" s="156"/>
      <c r="E20" s="156"/>
      <c r="F20" s="193"/>
      <c r="G20" s="193"/>
      <c r="H20" s="182"/>
      <c r="M20" s="182"/>
    </row>
    <row r="21" spans="6:13" ht="14.25">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619"/>
      <c r="G136" s="619"/>
      <c r="H136" s="191"/>
      <c r="M136" s="191"/>
    </row>
    <row r="137" spans="6:13" ht="14.25">
      <c r="F137" s="619"/>
      <c r="G137" s="619"/>
      <c r="H137" s="191"/>
      <c r="M137" s="191"/>
    </row>
    <row r="138" spans="6:13" ht="14.25">
      <c r="F138" s="619"/>
      <c r="G138" s="619"/>
      <c r="H138" s="191"/>
      <c r="M138" s="191"/>
    </row>
    <row r="139" spans="6:13" ht="14.25">
      <c r="F139" s="619"/>
      <c r="G139" s="619"/>
      <c r="H139" s="191"/>
      <c r="M139" s="191"/>
    </row>
    <row r="140" spans="6:13" ht="14.25">
      <c r="F140" s="619"/>
      <c r="G140" s="619"/>
      <c r="H140" s="191"/>
      <c r="M140" s="191"/>
    </row>
    <row r="141" spans="6:13" ht="14.25">
      <c r="F141" s="619"/>
      <c r="G141" s="619"/>
      <c r="H141" s="191"/>
      <c r="M141" s="191"/>
    </row>
    <row r="142" spans="6:13" ht="14.25">
      <c r="F142" s="619"/>
      <c r="G142" s="619"/>
      <c r="H142" s="191"/>
      <c r="M142" s="191"/>
    </row>
  </sheetData>
  <sheetProtection/>
  <mergeCells count="1">
    <mergeCell ref="A2:C2"/>
  </mergeCells>
  <hyperlinks>
    <hyperlink ref="A2" location="Index!A1" display="Back to Index"/>
  </hyperlinks>
  <printOptions/>
  <pageMargins left="0.748031496062992" right="0.748031496062992" top="0.984251968503937" bottom="0.984251968503937" header="0.511811023622047" footer="0.511811023622047"/>
  <pageSetup fitToHeight="1" fitToWidth="1" horizontalDpi="600" verticalDpi="600" orientation="landscape" scale="82" r:id="rId1"/>
  <headerFooter alignWithMargins="0">
    <oddFooter>&amp;L&amp;Z&amp;F&amp;A&amp;R&amp;D&amp;T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71"/>
  <sheetViews>
    <sheetView zoomScaleSheetLayoutView="80" zoomScalePageLayoutView="0" workbookViewId="0" topLeftCell="A1">
      <pane xSplit="2" ySplit="6" topLeftCell="C57" activePane="bottomRight" state="frozen"/>
      <selection pane="topLeft" activeCell="A1" sqref="A1"/>
      <selection pane="topRight" activeCell="C1" sqref="C1"/>
      <selection pane="bottomLeft" activeCell="A7" sqref="A7"/>
      <selection pane="bottomRight" activeCell="C63" sqref="C63:C64"/>
    </sheetView>
  </sheetViews>
  <sheetFormatPr defaultColWidth="9.140625" defaultRowHeight="12.75"/>
  <cols>
    <col min="1" max="1" width="2.00390625" style="0" customWidth="1"/>
    <col min="2" max="2" width="47.00390625" style="0" customWidth="1"/>
    <col min="3" max="4" width="10.28125" style="109" customWidth="1"/>
    <col min="5" max="5" width="10.28125" style="125" customWidth="1"/>
    <col min="6" max="6" width="10.28125" style="109" customWidth="1"/>
    <col min="7" max="7" width="10.28125" style="109" hidden="1" customWidth="1"/>
    <col min="8" max="8" width="10.7109375" style="109" hidden="1" customWidth="1"/>
    <col min="9" max="10" width="10.28125" style="109" hidden="1" customWidth="1"/>
    <col min="11" max="11" width="10.28125" style="125" customWidth="1"/>
    <col min="12" max="13" width="12.28125" style="114" customWidth="1"/>
    <col min="14" max="14" width="10.28125" style="114" customWidth="1"/>
    <col min="15" max="15" width="11.28125" style="0" bestFit="1" customWidth="1"/>
  </cols>
  <sheetData>
    <row r="1" spans="1:19" s="24" customFormat="1" ht="20.25">
      <c r="A1" s="23" t="s">
        <v>175</v>
      </c>
      <c r="D1" s="106"/>
      <c r="E1" s="118"/>
      <c r="F1" s="25"/>
      <c r="G1" s="25"/>
      <c r="H1" s="25"/>
      <c r="I1" s="25"/>
      <c r="J1" s="25"/>
      <c r="K1" s="134"/>
      <c r="L1" s="127"/>
      <c r="M1" s="25"/>
      <c r="N1" s="127"/>
      <c r="O1" s="25"/>
      <c r="P1" s="25"/>
      <c r="Q1" s="25"/>
      <c r="R1" s="25"/>
      <c r="S1" s="25"/>
    </row>
    <row r="2" spans="1:19" s="26" customFormat="1" ht="15">
      <c r="A2" s="980" t="s">
        <v>52</v>
      </c>
      <c r="B2" s="980"/>
      <c r="C2" s="980"/>
      <c r="E2" s="119"/>
      <c r="K2" s="135"/>
      <c r="L2" s="128"/>
      <c r="N2" s="128"/>
      <c r="O2" s="27"/>
      <c r="S2" s="27"/>
    </row>
    <row r="3" spans="1:14" ht="15" thickBot="1">
      <c r="A3" s="42"/>
      <c r="B3" s="42"/>
      <c r="C3" s="52"/>
      <c r="D3" s="52"/>
      <c r="E3" s="120"/>
      <c r="F3" s="286"/>
      <c r="G3" s="52"/>
      <c r="H3" s="52"/>
      <c r="I3" s="52"/>
      <c r="J3" s="52"/>
      <c r="K3" s="136"/>
      <c r="L3" s="38"/>
      <c r="M3" s="38"/>
      <c r="N3" s="38"/>
    </row>
    <row r="4" spans="2:14" s="38" customFormat="1" ht="15.75" customHeight="1" thickTop="1">
      <c r="B4" s="83"/>
      <c r="C4" s="992" t="s">
        <v>261</v>
      </c>
      <c r="D4" s="992" t="s">
        <v>244</v>
      </c>
      <c r="E4" s="121" t="s">
        <v>134</v>
      </c>
      <c r="F4" s="992" t="s">
        <v>259</v>
      </c>
      <c r="G4" s="992" t="s">
        <v>244</v>
      </c>
      <c r="H4" s="994" t="s">
        <v>254</v>
      </c>
      <c r="I4" s="994" t="s">
        <v>255</v>
      </c>
      <c r="J4" s="998" t="s">
        <v>247</v>
      </c>
      <c r="K4" s="137" t="s">
        <v>134</v>
      </c>
      <c r="L4" s="990" t="s">
        <v>263</v>
      </c>
      <c r="M4" s="990" t="s">
        <v>262</v>
      </c>
      <c r="N4" s="132" t="s">
        <v>134</v>
      </c>
    </row>
    <row r="5" spans="2:14" s="38" customFormat="1" ht="16.5" customHeight="1" thickBot="1">
      <c r="B5" s="84" t="s">
        <v>133</v>
      </c>
      <c r="C5" s="993"/>
      <c r="D5" s="993"/>
      <c r="E5" s="122" t="s">
        <v>135</v>
      </c>
      <c r="F5" s="993"/>
      <c r="G5" s="993"/>
      <c r="H5" s="995"/>
      <c r="I5" s="995"/>
      <c r="J5" s="999"/>
      <c r="K5" s="138" t="s">
        <v>135</v>
      </c>
      <c r="L5" s="991"/>
      <c r="M5" s="991"/>
      <c r="N5" s="133" t="s">
        <v>135</v>
      </c>
    </row>
    <row r="6" spans="2:15" s="38" customFormat="1" ht="15.75" thickTop="1">
      <c r="B6" s="85"/>
      <c r="C6" s="110"/>
      <c r="D6" s="257"/>
      <c r="E6" s="230"/>
      <c r="F6" s="110"/>
      <c r="G6" s="110"/>
      <c r="H6" s="110"/>
      <c r="I6" s="110"/>
      <c r="J6" s="110"/>
      <c r="K6" s="126"/>
      <c r="L6" s="86"/>
      <c r="M6" s="86"/>
      <c r="N6" s="86"/>
      <c r="O6" s="42"/>
    </row>
    <row r="7" spans="2:15" s="38" customFormat="1" ht="15">
      <c r="B7" s="87" t="s">
        <v>136</v>
      </c>
      <c r="C7" s="188"/>
      <c r="D7" s="255"/>
      <c r="E7" s="230"/>
      <c r="F7" s="255"/>
      <c r="G7" s="188"/>
      <c r="H7" s="188"/>
      <c r="I7" s="188"/>
      <c r="J7" s="255"/>
      <c r="K7" s="230"/>
      <c r="L7" s="207"/>
      <c r="M7" s="258"/>
      <c r="N7" s="258"/>
      <c r="O7" s="42"/>
    </row>
    <row r="8" spans="2:16" s="38" customFormat="1" ht="15">
      <c r="B8" s="78" t="s">
        <v>18</v>
      </c>
      <c r="C8" s="163">
        <f aca="true" t="shared" si="0" ref="C8:C14">L8-F8-J8-I8</f>
        <v>2445</v>
      </c>
      <c r="D8" s="144">
        <v>2335</v>
      </c>
      <c r="E8" s="167">
        <f aca="true" t="shared" si="1" ref="E8:E14">IF(AND(C8=0,D8=0),0,IF(OR(AND(C8&gt;0,D8&lt;=0),AND(C8&lt;0,D8&gt;=0)),"nm",IF(AND(C8&lt;0,D8&lt;0),IF(-(C8/D8-1)*100&lt;-100,"(&gt;100)",-(C8/D8-1)*100),IF((C8/D8-1)*100&gt;100,"&gt;100",(C8/D8-1)*100))))</f>
        <v>4.7109207708779355</v>
      </c>
      <c r="F8" s="144">
        <v>2423</v>
      </c>
      <c r="G8" s="144">
        <v>2335</v>
      </c>
      <c r="H8" s="144">
        <v>2266</v>
      </c>
      <c r="I8" s="144">
        <v>2396</v>
      </c>
      <c r="J8" s="144">
        <v>2380</v>
      </c>
      <c r="K8" s="129">
        <f aca="true" t="shared" si="2" ref="K8:K16">IF(AND(C8=0,F8=0),0,IF(OR(AND(C8&gt;0,F8&lt;=0),AND(C8&lt;0,F8&gt;=0)),"nm",IF(AND(C8&lt;0,F8&lt;0),IF(-(C8/F8-1)*100&lt;-100,"(&gt;100)",-(C8/F8-1)*100),IF((C8/F8-1)*100&gt;100,"&gt;100",(C8/F8-1)*100))))</f>
        <v>0.907965332232763</v>
      </c>
      <c r="L8" s="288">
        <v>9644</v>
      </c>
      <c r="M8" s="144">
        <v>8948</v>
      </c>
      <c r="N8" s="70">
        <f>IF(AND(L8=0,M8=0),0,IF(OR(AND(L8&gt;0,M8&lt;=0),AND(L8&lt;0,M8&gt;=0)),"nm",IF(AND(L8&lt;0,M8&lt;0),IF(-(L8/M8-1)*100&lt;-100,"(&gt;100)",-(L8/M8-1)*100),IF((L8/M8-1)*100&gt;100,"&gt;100",(L8/M8-1)*100))))</f>
        <v>7.778274474742952</v>
      </c>
      <c r="O8" s="120"/>
      <c r="P8" s="209"/>
    </row>
    <row r="9" spans="2:16" s="38" customFormat="1" ht="15.75" thickBot="1">
      <c r="B9" s="78" t="s">
        <v>19</v>
      </c>
      <c r="C9" s="295">
        <f t="shared" si="0"/>
        <v>591</v>
      </c>
      <c r="D9" s="145">
        <v>661</v>
      </c>
      <c r="E9" s="259">
        <f t="shared" si="1"/>
        <v>-10.590015128593045</v>
      </c>
      <c r="F9" s="145">
        <v>610</v>
      </c>
      <c r="G9" s="145">
        <v>661</v>
      </c>
      <c r="H9" s="145">
        <v>664</v>
      </c>
      <c r="I9" s="145">
        <v>653</v>
      </c>
      <c r="J9" s="145">
        <v>690</v>
      </c>
      <c r="K9" s="260">
        <f t="shared" si="2"/>
        <v>-3.1147540983606503</v>
      </c>
      <c r="L9" s="290">
        <v>2544</v>
      </c>
      <c r="M9" s="145">
        <v>2627</v>
      </c>
      <c r="N9" s="151">
        <f aca="true" t="shared" si="3" ref="N9:N14">IF(AND(L9=0,M9=0),0,IF(OR(AND(L9&gt;0,M9&lt;=0),AND(L9&lt;0,M9&gt;=0)),"nm",IF(AND(L9&lt;0,M9&lt;0),IF(-(L9/M9-1)*100&lt;-100,"(&gt;100)",-(L9/M9-1)*100),IF((L9/M9-1)*100&gt;100,"&gt;100",(L9/M9-1)*100))))</f>
        <v>-3.15949752569471</v>
      </c>
      <c r="O9" s="120"/>
      <c r="P9" s="209"/>
    </row>
    <row r="10" spans="2:16" s="38" customFormat="1" ht="15">
      <c r="B10" s="78" t="s">
        <v>2</v>
      </c>
      <c r="C10" s="296">
        <f t="shared" si="0"/>
        <v>1854</v>
      </c>
      <c r="D10" s="144">
        <v>1674</v>
      </c>
      <c r="E10" s="167">
        <f t="shared" si="1"/>
        <v>10.752688172043001</v>
      </c>
      <c r="F10" s="144">
        <v>1813</v>
      </c>
      <c r="G10" s="144">
        <v>1674</v>
      </c>
      <c r="H10" s="144">
        <v>1602</v>
      </c>
      <c r="I10" s="144">
        <v>1743</v>
      </c>
      <c r="J10" s="144">
        <v>1690</v>
      </c>
      <c r="K10" s="129">
        <f t="shared" si="2"/>
        <v>2.261445118587968</v>
      </c>
      <c r="L10" s="288">
        <f>L8-L9</f>
        <v>7100</v>
      </c>
      <c r="M10" s="144">
        <v>6321</v>
      </c>
      <c r="N10" s="123">
        <f t="shared" si="3"/>
        <v>12.323999367188732</v>
      </c>
      <c r="O10" s="120"/>
      <c r="P10" s="209"/>
    </row>
    <row r="11" spans="2:16" s="38" customFormat="1" ht="15">
      <c r="B11" s="78" t="s">
        <v>137</v>
      </c>
      <c r="C11" s="296">
        <f t="shared" si="0"/>
        <v>485</v>
      </c>
      <c r="D11" s="142">
        <v>459</v>
      </c>
      <c r="E11" s="167">
        <f t="shared" si="1"/>
        <v>5.664488017429203</v>
      </c>
      <c r="F11" s="144">
        <v>517</v>
      </c>
      <c r="G11" s="144">
        <v>459</v>
      </c>
      <c r="H11" s="144">
        <v>555</v>
      </c>
      <c r="I11" s="144">
        <v>582</v>
      </c>
      <c r="J11" s="144">
        <v>560</v>
      </c>
      <c r="K11" s="129">
        <f t="shared" si="2"/>
        <v>-6.189555125725343</v>
      </c>
      <c r="L11" s="288">
        <v>2144</v>
      </c>
      <c r="M11" s="144">
        <v>2027</v>
      </c>
      <c r="N11" s="123">
        <f t="shared" si="3"/>
        <v>5.772076961026151</v>
      </c>
      <c r="O11" s="120"/>
      <c r="P11" s="209"/>
    </row>
    <row r="12" spans="2:16" s="38" customFormat="1" ht="15">
      <c r="B12" s="78" t="s">
        <v>173</v>
      </c>
      <c r="C12" s="296">
        <f t="shared" si="0"/>
        <v>289</v>
      </c>
      <c r="D12" s="142">
        <v>92</v>
      </c>
      <c r="E12" s="141" t="str">
        <f t="shared" si="1"/>
        <v>&gt;100</v>
      </c>
      <c r="F12" s="123">
        <v>286</v>
      </c>
      <c r="G12" s="123">
        <v>92</v>
      </c>
      <c r="H12" s="123">
        <v>271</v>
      </c>
      <c r="I12" s="123">
        <v>273</v>
      </c>
      <c r="J12" s="123">
        <v>356</v>
      </c>
      <c r="K12" s="123">
        <f t="shared" si="2"/>
        <v>1.0489510489510412</v>
      </c>
      <c r="L12" s="288">
        <v>1204</v>
      </c>
      <c r="M12" s="142">
        <v>901</v>
      </c>
      <c r="N12" s="123">
        <f t="shared" si="3"/>
        <v>33.62930077691455</v>
      </c>
      <c r="O12" s="120"/>
      <c r="P12" s="209"/>
    </row>
    <row r="13" spans="2:16" s="38" customFormat="1" ht="15">
      <c r="B13" s="181" t="s">
        <v>215</v>
      </c>
      <c r="C13" s="296">
        <f t="shared" si="0"/>
        <v>18</v>
      </c>
      <c r="D13" s="142">
        <v>100</v>
      </c>
      <c r="E13" s="141">
        <f t="shared" si="1"/>
        <v>-82</v>
      </c>
      <c r="F13" s="123">
        <v>39</v>
      </c>
      <c r="G13" s="123">
        <v>100</v>
      </c>
      <c r="H13" s="123">
        <v>74</v>
      </c>
      <c r="I13" s="123">
        <v>43</v>
      </c>
      <c r="J13" s="123">
        <v>239</v>
      </c>
      <c r="K13" s="123">
        <f t="shared" si="2"/>
        <v>-53.84615384615385</v>
      </c>
      <c r="L13" s="291">
        <v>339</v>
      </c>
      <c r="M13" s="142">
        <v>274</v>
      </c>
      <c r="N13" s="123">
        <f t="shared" si="3"/>
        <v>23.722627737226286</v>
      </c>
      <c r="O13" s="120"/>
      <c r="P13" s="209"/>
    </row>
    <row r="14" spans="2:16" s="38" customFormat="1" ht="15">
      <c r="B14" s="78" t="s">
        <v>21</v>
      </c>
      <c r="C14" s="296">
        <f t="shared" si="0"/>
        <v>3</v>
      </c>
      <c r="D14" s="142">
        <v>15</v>
      </c>
      <c r="E14" s="168">
        <f t="shared" si="1"/>
        <v>-80</v>
      </c>
      <c r="F14" s="123">
        <v>57</v>
      </c>
      <c r="G14" s="123">
        <v>15</v>
      </c>
      <c r="H14" s="123">
        <v>12</v>
      </c>
      <c r="I14" s="123">
        <v>49</v>
      </c>
      <c r="J14" s="123">
        <v>27</v>
      </c>
      <c r="K14" s="123">
        <f t="shared" si="2"/>
        <v>-94.73684210526316</v>
      </c>
      <c r="L14" s="288">
        <f>1679-L12-L13</f>
        <v>136</v>
      </c>
      <c r="M14" s="142">
        <v>293</v>
      </c>
      <c r="N14" s="123">
        <f t="shared" si="3"/>
        <v>-53.58361774744027</v>
      </c>
      <c r="O14" s="120"/>
      <c r="P14" s="209"/>
    </row>
    <row r="15" spans="2:16" s="38" customFormat="1" ht="15.75" thickBot="1">
      <c r="B15" s="87"/>
      <c r="C15" s="295"/>
      <c r="D15" s="143"/>
      <c r="E15" s="141"/>
      <c r="F15" s="145"/>
      <c r="G15" s="145"/>
      <c r="H15" s="145"/>
      <c r="I15" s="145"/>
      <c r="J15" s="145"/>
      <c r="K15" s="123"/>
      <c r="L15" s="289"/>
      <c r="M15" s="143"/>
      <c r="N15" s="123"/>
      <c r="O15" s="120"/>
      <c r="P15" s="209"/>
    </row>
    <row r="16" spans="2:16" s="38" customFormat="1" ht="15.75" thickBot="1">
      <c r="B16" s="78" t="s">
        <v>3</v>
      </c>
      <c r="C16" s="290">
        <f>L16-F16-J16-I16</f>
        <v>2649</v>
      </c>
      <c r="D16" s="221">
        <v>2340</v>
      </c>
      <c r="E16" s="256">
        <f>IF(AND(C16=0,D16=0),0,IF(OR(AND(C16&gt;0,D16&lt;=0),AND(C16&lt;0,D16&gt;=0)),"nm",IF(AND(C16&lt;0,D16&lt;0),IF(-(C16/D16-1)*100&lt;-100,"(&gt;100)",-(C16/D16-1)*100),IF((C16/D16-1)*100&gt;100,"&gt;100",(C16/D16-1)*100))))</f>
        <v>13.205128205128203</v>
      </c>
      <c r="F16" s="221">
        <v>2712</v>
      </c>
      <c r="G16" s="221">
        <v>2340</v>
      </c>
      <c r="H16" s="221">
        <v>2514</v>
      </c>
      <c r="I16" s="221">
        <v>2690</v>
      </c>
      <c r="J16" s="221">
        <v>2872</v>
      </c>
      <c r="K16" s="261">
        <f t="shared" si="2"/>
        <v>-2.3230088495575174</v>
      </c>
      <c r="L16" s="290">
        <f>SUM(L10:L14)</f>
        <v>10923</v>
      </c>
      <c r="M16" s="221">
        <v>9816</v>
      </c>
      <c r="N16" s="256">
        <f>IF(AND(L16=0,M16=0),0,IF(OR(AND(L16&gt;0,M16&lt;=0),AND(L16&lt;0,M16&gt;=0)),"nm",IF(AND(L16&lt;0,M16&lt;0),IF(-(L16/M16-1)*100&lt;-100,"(&gt;100)",-(L16/M16-1)*100),IF((L16/M16-1)*100&gt;100,"&gt;100",(L16/M16-1)*100))))</f>
        <v>11.27750611246945</v>
      </c>
      <c r="O16" s="120"/>
      <c r="P16" s="209"/>
    </row>
    <row r="17" spans="2:16" s="38" customFormat="1" ht="15">
      <c r="B17" s="78"/>
      <c r="C17" s="163"/>
      <c r="D17" s="142"/>
      <c r="E17" s="141"/>
      <c r="F17" s="144"/>
      <c r="G17" s="144"/>
      <c r="H17" s="144"/>
      <c r="I17" s="144"/>
      <c r="J17" s="144"/>
      <c r="K17" s="123"/>
      <c r="L17" s="160"/>
      <c r="M17" s="142"/>
      <c r="N17" s="123"/>
      <c r="O17" s="120"/>
      <c r="P17" s="209"/>
    </row>
    <row r="18" spans="2:16" s="38" customFormat="1" ht="15">
      <c r="B18" s="87" t="s">
        <v>0</v>
      </c>
      <c r="C18" s="163"/>
      <c r="D18" s="142"/>
      <c r="E18" s="141"/>
      <c r="F18" s="144"/>
      <c r="G18" s="144"/>
      <c r="H18" s="144"/>
      <c r="I18" s="144"/>
      <c r="J18" s="144"/>
      <c r="K18" s="123"/>
      <c r="L18" s="160"/>
      <c r="M18" s="142"/>
      <c r="N18" s="123"/>
      <c r="O18" s="120"/>
      <c r="P18" s="209"/>
    </row>
    <row r="19" spans="2:16" s="38" customFormat="1" ht="15">
      <c r="B19" s="78" t="s">
        <v>138</v>
      </c>
      <c r="C19" s="296">
        <f>L19-F19-J19-I19</f>
        <v>643</v>
      </c>
      <c r="D19" s="142">
        <v>610</v>
      </c>
      <c r="E19" s="141">
        <f>IF(AND(C19=0,D19=0),0,IF(OR(AND(C19&gt;0,D19&lt;=0),AND(C19&lt;0,D19&gt;=0)),"nm",IF(AND(C19&lt;0,D19&lt;0),IF(-(C19/D19-1)*100&lt;-100,"(&gt;100)",-(C19/D19-1)*100),IF((C19/D19-1)*100&gt;100,"&gt;100",(C19/D19-1)*100))))</f>
        <v>5.40983606557377</v>
      </c>
      <c r="F19" s="144">
        <v>667</v>
      </c>
      <c r="G19" s="144">
        <v>610</v>
      </c>
      <c r="H19" s="144">
        <v>573</v>
      </c>
      <c r="I19" s="144">
        <v>669</v>
      </c>
      <c r="J19" s="144">
        <v>672</v>
      </c>
      <c r="K19" s="123">
        <f>IF(AND(C19=0,F19=0),0,IF(OR(AND(C19&gt;0,F19&lt;=0),AND(C19&lt;0,F19&gt;=0)),"nm",IF(AND(C19&lt;0,F19&lt;0),IF(-(C19/F19-1)*100&lt;-100,"(&gt;100)",-(C19/F19-1)*100),IF((C19/F19-1)*100&gt;100,"&gt;100",(C19/F19-1)*100))))</f>
        <v>-3.59820089955023</v>
      </c>
      <c r="L19" s="288">
        <v>2651</v>
      </c>
      <c r="M19" s="123">
        <v>2294</v>
      </c>
      <c r="N19" s="123">
        <f>IF(AND(L19=0,M19=0),0,IF(OR(AND(L19&gt;0,M19&lt;=0),AND(L19&lt;0,M19&gt;=0)),"nm",IF(AND(L19&lt;0,M19&lt;0),IF(-(L19/M19-1)*100&lt;-100,"(&gt;100)",-(L19/M19-1)*100),IF((L19/M19-1)*100&gt;100,"&gt;100",(L19/M19-1)*100))))</f>
        <v>15.562336530078458</v>
      </c>
      <c r="O19" s="120"/>
      <c r="P19" s="209"/>
    </row>
    <row r="20" spans="2:16" s="38" customFormat="1" ht="15">
      <c r="B20" s="78" t="s">
        <v>140</v>
      </c>
      <c r="C20" s="296">
        <f>L20-F20-J20-I20</f>
        <v>599</v>
      </c>
      <c r="D20" s="142">
        <v>516</v>
      </c>
      <c r="E20" s="168">
        <f>IF(AND(C20=0,D20=0),0,IF(OR(AND(C20&gt;0,D20&lt;=0),AND(C20&lt;0,D20&gt;=0)),"nm",IF(AND(C20&lt;0,D20&lt;0),IF(-(C20/D20-1)*100&lt;-100,"(&gt;100)",-(C20/D20-1)*100),IF((C20/D20-1)*100&gt;100,"&gt;100",(C20/D20-1)*100))))</f>
        <v>16.085271317829463</v>
      </c>
      <c r="F20" s="144">
        <v>592</v>
      </c>
      <c r="G20" s="144">
        <v>516</v>
      </c>
      <c r="H20" s="144">
        <v>536</v>
      </c>
      <c r="I20" s="144">
        <v>549</v>
      </c>
      <c r="J20" s="144">
        <v>509</v>
      </c>
      <c r="K20" s="123">
        <f>IF(AND(C20=0,F20=0),0,IF(OR(AND(C20&gt;0,F20&lt;=0),AND(C20&lt;0,F20&gt;=0)),"nm",IF(AND(C20&lt;0,F20&lt;0),IF(-(C20/F20-1)*100&lt;-100,"(&gt;100)",-(C20/F20-1)*100),IF((C20/F20-1)*100&gt;100,"&gt;100",(C20/F20-1)*100))))</f>
        <v>1.1824324324324342</v>
      </c>
      <c r="L20" s="271">
        <v>2249</v>
      </c>
      <c r="M20" s="123">
        <v>2036</v>
      </c>
      <c r="N20" s="123">
        <f>IF(AND(L20=0,M20=0),0,IF(OR(AND(L20&gt;0,M20&lt;=0),AND(L20&lt;0,M20&gt;=0)),"nm",IF(AND(L20&lt;0,M20&lt;0),IF(-(L20/M20-1)*100&lt;-100,"(&gt;100)",-(L20/M20-1)*100),IF((L20/M20-1)*100&gt;100,"&gt;100",(L20/M20-1)*100))))</f>
        <v>10.461689587426326</v>
      </c>
      <c r="O20" s="120"/>
      <c r="P20" s="209"/>
    </row>
    <row r="21" spans="2:16" s="38" customFormat="1" ht="15">
      <c r="B21" s="78" t="s">
        <v>5</v>
      </c>
      <c r="C21" s="296">
        <f>L21-F21-J21-I21</f>
        <v>247</v>
      </c>
      <c r="D21" s="142">
        <v>211</v>
      </c>
      <c r="E21" s="168">
        <f>IF(AND(C21=0,D21=0),0,IF(OR(AND(C21&gt;0,D21&lt;=0),AND(C21&lt;0,D21&gt;=0)),"nm",IF(AND(C21&lt;0,D21&lt;0),IF(-(C21/D21-1)*100&lt;-100,"(&gt;100)",-(C21/D21-1)*100),IF((C21/D21-1)*100&gt;100,"&gt;100",(C21/D21-1)*100))))</f>
        <v>17.061611374407583</v>
      </c>
      <c r="F21" s="144">
        <v>178</v>
      </c>
      <c r="G21" s="144">
        <v>211</v>
      </c>
      <c r="H21" s="144">
        <v>177</v>
      </c>
      <c r="I21" s="144">
        <v>137</v>
      </c>
      <c r="J21" s="144">
        <v>181</v>
      </c>
      <c r="K21" s="123">
        <f>IF(AND(C21=0,F21=0),0,IF(OR(AND(C21&gt;0,F21&lt;=0),AND(C21&lt;0,F21&gt;=0)),"nm",IF(AND(C21&lt;0,F21&lt;0),IF(-(C21/F21-1)*100&lt;-100,"(&gt;100)",-(C21/F21-1)*100),IF((C21/F21-1)*100&gt;100,"&gt;100",(C21/F21-1)*100))))</f>
        <v>38.76404494382022</v>
      </c>
      <c r="L21" s="291">
        <v>743</v>
      </c>
      <c r="M21" s="123">
        <v>667</v>
      </c>
      <c r="N21" s="123">
        <f>IF(AND(L21=0,M21=0),0,IF(OR(AND(L21&gt;0,M21&lt;=0),AND(L21&lt;0,M21&gt;=0)),"nm",IF(AND(L21&lt;0,M21&lt;0),IF(-(L21/M21-1)*100&lt;-100,"(&gt;100)",-(L21/M21-1)*100),IF((L21/M21-1)*100&gt;100,"&gt;100",(L21/M21-1)*100))))</f>
        <v>11.394302848575721</v>
      </c>
      <c r="O21" s="120"/>
      <c r="P21" s="209"/>
    </row>
    <row r="22" spans="2:16" s="38" customFormat="1" ht="15.75" thickBot="1">
      <c r="B22" s="78"/>
      <c r="C22" s="295"/>
      <c r="D22" s="143"/>
      <c r="E22" s="146"/>
      <c r="F22" s="145"/>
      <c r="G22" s="145"/>
      <c r="H22" s="145"/>
      <c r="I22" s="145"/>
      <c r="J22" s="145"/>
      <c r="K22" s="123"/>
      <c r="L22" s="289"/>
      <c r="M22" s="143"/>
      <c r="N22" s="123"/>
      <c r="O22" s="120"/>
      <c r="P22" s="209"/>
    </row>
    <row r="23" spans="2:16" s="38" customFormat="1" ht="15.75" thickBot="1">
      <c r="B23" s="78" t="s">
        <v>141</v>
      </c>
      <c r="C23" s="290">
        <f>L23-F23-J23-I23</f>
        <v>1489</v>
      </c>
      <c r="D23" s="150">
        <v>1337</v>
      </c>
      <c r="E23" s="262">
        <f>IF(AND(C23=0,D23=0),0,IF(OR(AND(C23&gt;0,D23&lt;=0),AND(C23&lt;0,D23&gt;=0)),"nm",IF(AND(C23&lt;0,D23&lt;0),IF(-(C23/D23-1)*100&lt;-100,"(&gt;100)",-K23(C23/D23-1)*100),IF((C23/D23-1)*100&gt;100,"&gt;100",(C23/D23-1)*100))))</f>
        <v>11.368735976065825</v>
      </c>
      <c r="F23" s="150">
        <v>1437</v>
      </c>
      <c r="G23" s="150">
        <v>1337</v>
      </c>
      <c r="H23" s="150">
        <v>1286</v>
      </c>
      <c r="I23" s="150">
        <v>1355</v>
      </c>
      <c r="J23" s="150">
        <v>1362</v>
      </c>
      <c r="K23" s="263">
        <f>IF(AND(C23=0,F23=0),0,IF(OR(AND(C23&gt;0,F23&lt;=0),AND(C23&lt;0,F23&gt;=0)),"nm",IF(AND(C23&lt;0,F23&lt;0),IF(-(C23/F23-1)*100&lt;-100,"(&gt;100)",-(C23/F23-1)*100),IF((C23/F23-1)*100&gt;100,"&gt;100",(C23/F23-1)*100))))</f>
        <v>3.6186499652052895</v>
      </c>
      <c r="L23" s="292">
        <f>SUM(L19:L21)</f>
        <v>5643</v>
      </c>
      <c r="M23" s="150">
        <v>4997</v>
      </c>
      <c r="N23" s="256">
        <f>IF(AND(L23=0,M23=0),0,IF(OR(AND(L23&gt;0,M23&lt;=0),AND(L23&lt;0,M23&gt;=0)),"nm",IF(AND(L23&lt;0,M23&lt;0),IF(-(L23/M23-1)*100&lt;-100,"(&gt;100)",-(L23/M23-1)*100),IF((L23/M23-1)*100&gt;100,"&gt;100",(L23/M23-1)*100))))</f>
        <v>12.927756653992395</v>
      </c>
      <c r="O23" s="120"/>
      <c r="P23" s="209"/>
    </row>
    <row r="24" spans="2:16" s="38" customFormat="1" ht="15">
      <c r="B24" s="87"/>
      <c r="C24" s="163"/>
      <c r="D24" s="142"/>
      <c r="E24" s="141"/>
      <c r="F24" s="144"/>
      <c r="G24" s="144"/>
      <c r="H24" s="144"/>
      <c r="I24" s="144"/>
      <c r="J24" s="144"/>
      <c r="K24" s="123"/>
      <c r="L24" s="160"/>
      <c r="M24" s="142"/>
      <c r="N24" s="123"/>
      <c r="O24" s="120"/>
      <c r="P24" s="209"/>
    </row>
    <row r="25" spans="2:16" s="38" customFormat="1" ht="15">
      <c r="B25" s="88"/>
      <c r="C25" s="163"/>
      <c r="D25" s="142"/>
      <c r="E25" s="141"/>
      <c r="F25" s="144"/>
      <c r="G25" s="144"/>
      <c r="H25" s="144"/>
      <c r="I25" s="144"/>
      <c r="J25" s="144"/>
      <c r="K25" s="123"/>
      <c r="L25" s="160"/>
      <c r="M25" s="142"/>
      <c r="N25" s="123"/>
      <c r="O25" s="120"/>
      <c r="P25" s="209"/>
    </row>
    <row r="26" spans="2:16" s="38" customFormat="1" ht="15">
      <c r="B26" s="78" t="s">
        <v>182</v>
      </c>
      <c r="C26" s="163">
        <f>L26-F26-J26-I26</f>
        <v>1160</v>
      </c>
      <c r="D26" s="144">
        <v>1003</v>
      </c>
      <c r="E26" s="141">
        <f>IF(AND(C26=0,D26=0),0,IF(OR(AND(C26&gt;0,D26&lt;=0),AND(C26&lt;0,D26&gt;=0)),"nm",IF(AND(C26&lt;0,D26&lt;0),IF(-(C26/D26-1)*100&lt;-100,"(&gt;100)",-(C26/D26-1)*100),IF((C26/D26-1)*100&gt;100,"&gt;100",(C26/D26-1)*100))))</f>
        <v>15.653040877367896</v>
      </c>
      <c r="F26" s="144">
        <v>1275</v>
      </c>
      <c r="G26" s="144">
        <v>1003</v>
      </c>
      <c r="H26" s="144">
        <v>1228</v>
      </c>
      <c r="I26" s="144">
        <v>1335</v>
      </c>
      <c r="J26" s="144">
        <v>1510</v>
      </c>
      <c r="K26" s="123">
        <f>IF(AND(C26=0,F26=0),0,IF(OR(AND(C26&gt;0,F26&lt;=0),AND(C26&lt;0,F26&gt;=0)),"nm",IF(AND(C26&lt;0,F26&lt;0),IF(-(C26/F26-1)*100&lt;-100,"(&gt;100)",-(C26/F26-1)*100),IF((C26/F26-1)*100&gt;100,"&gt;100",(C26/F26-1)*100))))</f>
        <v>-9.019607843137257</v>
      </c>
      <c r="L26" s="288">
        <f>L16-L23</f>
        <v>5280</v>
      </c>
      <c r="M26" s="144">
        <v>4819</v>
      </c>
      <c r="N26" s="123">
        <f>IF(AND(L26=0,M26=0),0,IF(OR(AND(L26&gt;0,M26&lt;=0),AND(L26&lt;0,M26&gt;=0)),"nm",IF(AND(L26&lt;0,M26&lt;0),IF(-(L26/M26-1)*100&lt;-100,"(&gt;100)",-(L26/M26-1)*100),IF((L26/M26-1)*100&gt;100,"&gt;100",(L26/M26-1)*100))))</f>
        <v>9.566300062253585</v>
      </c>
      <c r="O26" s="120"/>
      <c r="P26" s="209"/>
    </row>
    <row r="27" spans="2:16" s="38" customFormat="1" ht="15.75" thickBot="1">
      <c r="B27" s="239" t="s">
        <v>236</v>
      </c>
      <c r="C27" s="295">
        <f>L27-F27-J27-I27</f>
        <v>3</v>
      </c>
      <c r="D27" s="143">
        <v>9</v>
      </c>
      <c r="E27" s="146">
        <f>IF(AND(C27=0,D27=0),0,IF(OR(AND(C27&gt;0,D27&lt;=0),AND(C27&lt;0,D27&gt;=0)),"nm",IF(AND(C27&lt;0,D27&lt;0),IF(-(C27/D27-1)*100&lt;-100,"(&gt;100)",-(C27/D27-1)*100),IF((C27/D27-1)*100&gt;100,"&gt;100",(C27/D27-1)*100))))</f>
        <v>-66.66666666666667</v>
      </c>
      <c r="F27" s="222">
        <v>-3</v>
      </c>
      <c r="G27" s="145">
        <v>9</v>
      </c>
      <c r="H27" s="145">
        <v>6</v>
      </c>
      <c r="I27" s="145">
        <v>10</v>
      </c>
      <c r="J27" s="145">
        <v>4</v>
      </c>
      <c r="K27" s="151" t="str">
        <f>IF(AND(C27=0,F27=0),0,IF(OR(AND(C27&gt;0,F27&lt;=0),AND(C27&lt;0,F27&gt;=0)),"nm",IF(AND(C27&lt;0,F27&lt;0),IF(-(C27/F27-1)*100&lt;-100,"(&gt;100)",-(C27/F27-1)*100),IF((C27/F27-1)*100&gt;100,"&gt;100",(C27/F27-1)*100))))</f>
        <v>nm</v>
      </c>
      <c r="L27" s="293">
        <v>14</v>
      </c>
      <c r="M27" s="143">
        <v>79</v>
      </c>
      <c r="N27" s="151">
        <f>IF(AND(L27=0,M27=0),0,IF(OR(AND(L27&gt;0,M27&lt;=0),AND(L27&lt;0,M27&gt;=0)),"nm",IF(AND(L27&lt;0,M27&lt;0),IF(-(L27/M27-1)*100&lt;-100,"(&gt;100)",-(L27/M27-1)*100),IF((L27/M27-1)*100&gt;100,"&gt;100",(L27/M27-1)*100))))</f>
        <v>-82.27848101265822</v>
      </c>
      <c r="O27" s="120"/>
      <c r="P27" s="209"/>
    </row>
    <row r="28" spans="2:16" s="38" customFormat="1" ht="15">
      <c r="B28" s="87" t="s">
        <v>183</v>
      </c>
      <c r="C28" s="296">
        <f>L28-F28-J28-I28</f>
        <v>1163</v>
      </c>
      <c r="D28" s="123">
        <v>1012</v>
      </c>
      <c r="E28" s="141">
        <f>IF(AND(C28=0,D28=0),0,IF(OR(AND(C28&gt;0,D28&lt;=0),AND(C28&lt;0,D28&gt;=0)),"nm",IF(AND(C28&lt;0,D28&lt;0),IF(-(C28/D28-1)*100&lt;-100,"(&gt;100)",-(C28/D28-1)*100),IF((C28/D28-1)*100&gt;100,"&gt;100",(C28/D28-1)*100))))</f>
        <v>14.920948616600782</v>
      </c>
      <c r="F28" s="123">
        <v>1272</v>
      </c>
      <c r="G28" s="123">
        <v>1012</v>
      </c>
      <c r="H28" s="123">
        <v>1234</v>
      </c>
      <c r="I28" s="123">
        <v>1345</v>
      </c>
      <c r="J28" s="123">
        <v>1514</v>
      </c>
      <c r="K28" s="123">
        <f>IF(AND(C28=0,F28=0),0,IF(OR(AND(C28&gt;0,F28&lt;=0),AND(C28&lt;0,F28&gt;=0)),"nm",IF(AND(C28&lt;0,F28&lt;0),IF(-(C28/F28-1)*100&lt;-100,"(&gt;100)",-(C28/F28-1)*100),IF((C28/F28-1)*100&gt;100,"&gt;100",(C28/F28-1)*100))))</f>
        <v>-8.569182389937103</v>
      </c>
      <c r="L28" s="271">
        <f>SUM(L26:L27)</f>
        <v>5294</v>
      </c>
      <c r="M28" s="123">
        <v>4898</v>
      </c>
      <c r="N28" s="123">
        <f>IF(AND(L28=0,M28=0),0,IF(OR(AND(L28&gt;0,M28&lt;=0),AND(L28&lt;0,M28&gt;=0)),"nm",IF(AND(L28&lt;0,M28&lt;0),IF(-(L28/M28-1)*100&lt;-100,"(&gt;100)",-(L28/M28-1)*100),IF((L28/M28-1)*100&gt;100,"&gt;100",(L28/M28-1)*100))))</f>
        <v>8.084932625561446</v>
      </c>
      <c r="O28" s="120"/>
      <c r="P28" s="209"/>
    </row>
    <row r="29" spans="2:16" s="38" customFormat="1" ht="15">
      <c r="B29" s="78"/>
      <c r="C29" s="73"/>
      <c r="D29" s="142"/>
      <c r="E29" s="141"/>
      <c r="F29" s="142"/>
      <c r="G29" s="142"/>
      <c r="H29" s="142"/>
      <c r="I29" s="142"/>
      <c r="J29" s="142"/>
      <c r="K29" s="123"/>
      <c r="L29" s="160"/>
      <c r="M29" s="142"/>
      <c r="N29" s="123"/>
      <c r="O29" s="120"/>
      <c r="P29" s="209"/>
    </row>
    <row r="30" spans="2:16" s="38" customFormat="1" ht="15.75" thickBot="1">
      <c r="B30" s="78" t="s">
        <v>44</v>
      </c>
      <c r="C30" s="295">
        <f>L30-F30-J30-I30</f>
        <v>136</v>
      </c>
      <c r="D30" s="143">
        <v>141</v>
      </c>
      <c r="E30" s="141">
        <f>IF(AND(C30=0,D30=0),0,IF(OR(AND(C30&gt;0,D30&lt;=0),AND(C30&lt;0,D30&gt;=0)),"nm",IF(AND(C30&lt;0,D30&lt;0),IF(-(C30/D30-1)*100&lt;-100,"(&gt;100)",-(C30/D30-1)*100),IF((C30/D30-1)*100&gt;100,"&gt;100",(C30/D30-1)*100))))</f>
        <v>-3.546099290780147</v>
      </c>
      <c r="F30" s="145">
        <v>179</v>
      </c>
      <c r="G30" s="145">
        <v>141</v>
      </c>
      <c r="H30" s="145">
        <v>193</v>
      </c>
      <c r="I30" s="145">
        <v>197</v>
      </c>
      <c r="J30" s="145">
        <v>215</v>
      </c>
      <c r="K30" s="123">
        <f>IF(AND(C30=0,F30=0),0,IF(OR(AND(C30&gt;0,F30&lt;=0),AND(C30&lt;0,F30&gt;=0)),"nm",IF(AND(C30&lt;0,F30&lt;0),IF(-(C30/F30-1)*100&lt;-100,"(&gt;100)",-(C30/F30-1)*100),IF((C30/F30-1)*100&gt;100,"&gt;100",(C30/F30-1)*100))))</f>
        <v>-24.022346368715088</v>
      </c>
      <c r="L30" s="293">
        <v>727</v>
      </c>
      <c r="M30" s="143">
        <v>713</v>
      </c>
      <c r="N30" s="151">
        <f>IF(AND(L30=0,M30=0),0,IF(OR(AND(L30&gt;0,M30&lt;=0),AND(L30&lt;0,M30&gt;=0)),"nm",IF(AND(L30&lt;0,M30&lt;0),IF(-(L30/M30-1)*100&lt;-100,"(&gt;100)",-(L30/M30-1)*100),IF((L30/M30-1)*100&gt;100,"&gt;100",(L30/M30-1)*100))))</f>
        <v>1.9635343618513268</v>
      </c>
      <c r="O30" s="120"/>
      <c r="P30" s="209"/>
    </row>
    <row r="31" spans="2:16" s="38" customFormat="1" ht="15.75" thickBot="1">
      <c r="B31" s="87" t="s">
        <v>37</v>
      </c>
      <c r="C31" s="290">
        <f>L31-F31-J31-I31</f>
        <v>1027</v>
      </c>
      <c r="D31" s="222">
        <v>871</v>
      </c>
      <c r="E31" s="152">
        <f>IF(AND(C31=0,D31=0),0,IF(OR(AND(C31&gt;0,D31&lt;=0),AND(C31&lt;0,D31&gt;=0)),"nm",IF(AND(C31&lt;0,D31&lt;0),IF(-(C31/D31-1)*100&lt;-100,"(&gt;100)",-(C31/D31-1)*100),IF((C31/D31-1)*100&gt;100,"&gt;100",(C31/D31-1)*100))))</f>
        <v>17.910447761194035</v>
      </c>
      <c r="F31" s="222">
        <v>1093</v>
      </c>
      <c r="G31" s="222">
        <v>871</v>
      </c>
      <c r="H31" s="222">
        <v>1041</v>
      </c>
      <c r="I31" s="222">
        <v>1148</v>
      </c>
      <c r="J31" s="222">
        <v>1299</v>
      </c>
      <c r="K31" s="256">
        <f>IF(AND(C31=0,F31=0),0,IF(OR(AND(C31&gt;0,F31&lt;=0),AND(C31&lt;0,F31&gt;=0)),"nm",IF(AND(C31&lt;0,F31&lt;0),IF(-(C31/F31-1)*100&lt;-100,"(&gt;100)",-(C31/F31-1)*100),IF((C31/F31-1)*100&gt;100,"&gt;100",(C31/F31-1)*100))))</f>
        <v>-6.038426349496795</v>
      </c>
      <c r="L31" s="294">
        <f>L28-L30</f>
        <v>4567</v>
      </c>
      <c r="M31" s="222">
        <v>4185</v>
      </c>
      <c r="N31" s="256">
        <f>IF(AND(L31=0,M31=0),0,IF(OR(AND(L31&gt;0,M31&lt;=0),AND(L31&lt;0,M31&gt;=0)),"nm",IF(AND(L31&lt;0,M31&lt;0),IF(-(L31/M31-1)*100&lt;-100,"(&gt;100)",-(L31/M31-1)*100),IF((L31/M31-1)*100&gt;100,"&gt;100",(L31/M31-1)*100))))</f>
        <v>9.127837514934289</v>
      </c>
      <c r="O31" s="120"/>
      <c r="P31" s="209"/>
    </row>
    <row r="32" spans="2:16" s="38" customFormat="1" ht="15">
      <c r="B32" s="78"/>
      <c r="C32" s="163"/>
      <c r="D32" s="142"/>
      <c r="E32" s="141"/>
      <c r="F32" s="163"/>
      <c r="G32" s="144"/>
      <c r="H32" s="144"/>
      <c r="I32" s="144"/>
      <c r="J32" s="163"/>
      <c r="K32" s="123"/>
      <c r="L32" s="160"/>
      <c r="M32" s="142"/>
      <c r="N32" s="123"/>
      <c r="O32" s="120"/>
      <c r="P32" s="209"/>
    </row>
    <row r="33" spans="2:16" s="38" customFormat="1" ht="15">
      <c r="B33" s="78" t="s">
        <v>142</v>
      </c>
      <c r="C33" s="163"/>
      <c r="D33" s="142"/>
      <c r="E33" s="141"/>
      <c r="F33" s="163"/>
      <c r="G33" s="144"/>
      <c r="H33" s="144"/>
      <c r="I33" s="144"/>
      <c r="J33" s="163"/>
      <c r="K33" s="123"/>
      <c r="L33" s="160"/>
      <c r="M33" s="142"/>
      <c r="N33" s="123"/>
      <c r="O33" s="120"/>
      <c r="P33" s="209"/>
    </row>
    <row r="34" spans="2:16" s="38" customFormat="1" ht="15">
      <c r="B34" s="87" t="s">
        <v>143</v>
      </c>
      <c r="C34" s="163">
        <f>L34-F34-J34-I34</f>
        <v>1002</v>
      </c>
      <c r="D34" s="123">
        <v>838</v>
      </c>
      <c r="E34" s="141">
        <f>IF(AND(C34=0,D34=0),0,IF(OR(AND(C34&gt;0,D34&lt;=0),AND(C34&lt;0,D34&gt;=0)),"nm",IF(AND(C34&lt;0,D34&lt;0),IF(-(C34/D34-1)*100&lt;-100,"(&gt;100)",-(C34/D34-1)*100),IF((C34/D34-1)*100&gt;100,"&gt;100",(C34/D34-1)*100))))</f>
        <v>19.570405727923635</v>
      </c>
      <c r="F34" s="144">
        <v>1066</v>
      </c>
      <c r="G34" s="144">
        <v>838</v>
      </c>
      <c r="H34" s="144">
        <v>1008</v>
      </c>
      <c r="I34" s="144">
        <v>1117</v>
      </c>
      <c r="J34" s="144">
        <v>1269</v>
      </c>
      <c r="K34" s="123">
        <f>IF(AND(C34=0,F34=0),0,IF(OR(AND(C34&gt;0,F34&lt;=0),AND(C34&lt;0,F34&gt;=0)),"nm",IF(AND(C34&lt;0,F34&lt;0),IF(-(C34/F34-1)*100&lt;-100,"(&gt;100)",-(C34/F34-1)*100),IF((C34/F34-1)*100&gt;100,"&gt;100",(C34/F34-1)*100))))</f>
        <v>-6.003752345215762</v>
      </c>
      <c r="L34" s="271">
        <v>4454</v>
      </c>
      <c r="M34" s="144">
        <v>4046</v>
      </c>
      <c r="N34" s="123">
        <f>IF(AND(L34=0,M34=0),0,IF(OR(AND(L34&gt;0,M34&lt;=0),AND(L34&lt;0,M34&gt;=0)),"nm",IF(AND(L34&lt;0,M34&lt;0),IF(-(L34/M34-1)*100&lt;-100,"(&gt;100)",-(L34/M34-1)*100),IF((L34/M34-1)*100&gt;100,"&gt;100",(L34/M34-1)*100))))</f>
        <v>10.084033613445387</v>
      </c>
      <c r="O34" s="120"/>
      <c r="P34" s="209"/>
    </row>
    <row r="35" spans="2:16" s="38" customFormat="1" ht="15.75" thickBot="1">
      <c r="B35" s="87" t="s">
        <v>184</v>
      </c>
      <c r="C35" s="295">
        <f>L35-F35-J35-I35</f>
        <v>25</v>
      </c>
      <c r="D35" s="143">
        <v>33</v>
      </c>
      <c r="E35" s="146">
        <f>IF(AND(C35=0,D35=0),0,IF(OR(AND(C35&gt;0,D35&lt;=0),AND(C35&lt;0,D35&gt;=0)),"nm",IF(AND(C35&lt;0,D35&lt;0),IF(-(C35/D35-1)*100&lt;-100,"(&gt;100)",-(C35/D35-1)*100),IF((C35/D35-1)*100&gt;100,"&gt;100",(C35/D35-1)*100))))</f>
        <v>-24.242424242424242</v>
      </c>
      <c r="F35" s="145">
        <v>27</v>
      </c>
      <c r="G35" s="145">
        <v>33</v>
      </c>
      <c r="H35" s="145">
        <v>33</v>
      </c>
      <c r="I35" s="145">
        <v>31</v>
      </c>
      <c r="J35" s="145">
        <v>30</v>
      </c>
      <c r="K35" s="151">
        <f>IF(AND(C35=0,F35=0),0,IF(OR(AND(C35&gt;0,F35&lt;=0),AND(C35&lt;0,F35&gt;=0)),"nm",IF(AND(C35&lt;0,F35&lt;0),IF(-(C35/F35-1)*100&lt;-100,"(&gt;100)",-(C35/F35-1)*100),IF((C35/F35-1)*100&gt;100,"&gt;100",(C35/F35-1)*100))))</f>
        <v>-7.4074074074074066</v>
      </c>
      <c r="L35" s="293">
        <v>113</v>
      </c>
      <c r="M35" s="143">
        <v>139</v>
      </c>
      <c r="N35" s="151">
        <f>IF(AND(L35=0,M35=0),0,IF(OR(AND(L35&gt;0,M35&lt;=0),AND(L35&lt;0,M35&gt;=0)),"nm",IF(AND(L35&lt;0,M35&lt;0),IF(-(L35/M35-1)*100&lt;-100,"(&gt;100)",-(L35/M35-1)*100),IF((L35/M35-1)*100&gt;100,"&gt;100",(L35/M35-1)*100))))</f>
        <v>-18.705035971223015</v>
      </c>
      <c r="O35" s="120"/>
      <c r="P35" s="209"/>
    </row>
    <row r="36" spans="2:16" s="38" customFormat="1" ht="15.75" thickBot="1">
      <c r="B36" s="89"/>
      <c r="C36" s="290">
        <f>L36-F36-J36-I36</f>
        <v>1027</v>
      </c>
      <c r="D36" s="151">
        <v>871</v>
      </c>
      <c r="E36" s="146">
        <f>IF(AND(C36=0,D36=0),0,IF(OR(AND(C36&gt;0,D36&lt;=0),AND(C36&lt;0,D36&gt;=0)),"nm",IF(AND(C36&lt;0,D36&lt;0),IF(-(C36/D36-1)*100&lt;-100,"(&gt;100)",-(C36/D36-1)*100),IF((C36/D36-1)*100&gt;100,"&gt;100",(C36/D36-1)*100))))</f>
        <v>17.910447761194035</v>
      </c>
      <c r="F36" s="151">
        <v>1093</v>
      </c>
      <c r="G36" s="151">
        <v>871</v>
      </c>
      <c r="H36" s="151">
        <v>1041</v>
      </c>
      <c r="I36" s="151">
        <v>1148</v>
      </c>
      <c r="J36" s="151">
        <v>1299</v>
      </c>
      <c r="K36" s="151">
        <f>IF(AND(C36=0,F36=0),0,IF(OR(AND(C36&gt;0,F36&lt;=0),AND(C36&lt;0,F36&gt;=0)),"nm",IF(AND(C36&lt;0,F36&lt;0),IF(-(C36/F36-1)*100&lt;-100,"(&gt;100)",-(C36/F36-1)*100),IF((C36/F36-1)*100&gt;100,"&gt;100",(C36/F36-1)*100))))</f>
        <v>-6.038426349496795</v>
      </c>
      <c r="L36" s="292">
        <f>SUM(L34:L35)</f>
        <v>4567</v>
      </c>
      <c r="M36" s="151">
        <v>4185</v>
      </c>
      <c r="N36" s="151">
        <f>IF(AND(L36=0,M36=0),0,IF(OR(AND(L36&gt;0,M36&lt;=0),AND(L36&lt;0,M36&gt;=0)),"nm",IF(AND(L36&lt;0,M36&lt;0),IF(-(L36/M36-1)*100&lt;-100,"(&gt;100)",-(L36/M36-1)*100),IF((L36/M36-1)*100&gt;100,"&gt;100",(L36/M36-1)*100))))</f>
        <v>9.127837514934289</v>
      </c>
      <c r="O36" s="120"/>
      <c r="P36" s="209"/>
    </row>
    <row r="37" spans="2:16" s="38" customFormat="1" ht="15.75" thickBot="1">
      <c r="B37" s="90"/>
      <c r="C37" s="223"/>
      <c r="D37" s="224"/>
      <c r="E37" s="225"/>
      <c r="F37" s="224"/>
      <c r="G37" s="226"/>
      <c r="H37" s="226"/>
      <c r="I37" s="226"/>
      <c r="J37" s="226"/>
      <c r="K37" s="225"/>
      <c r="L37" s="227"/>
      <c r="M37" s="149"/>
      <c r="N37" s="225"/>
      <c r="O37" s="42"/>
      <c r="P37" s="209"/>
    </row>
    <row r="38" spans="1:16" ht="15" thickTop="1">
      <c r="A38" s="42"/>
      <c r="B38" s="52"/>
      <c r="C38" s="107"/>
      <c r="D38" s="107"/>
      <c r="E38" s="104"/>
      <c r="F38" s="107"/>
      <c r="G38" s="107"/>
      <c r="H38" s="107"/>
      <c r="I38" s="107"/>
      <c r="J38" s="107"/>
      <c r="K38" s="104"/>
      <c r="L38" s="228"/>
      <c r="M38" s="105"/>
      <c r="N38" s="104"/>
      <c r="O38" s="212"/>
      <c r="P38" s="212"/>
    </row>
    <row r="39" spans="1:16" ht="14.25">
      <c r="A39" s="42"/>
      <c r="B39" s="52"/>
      <c r="C39" s="211"/>
      <c r="D39" s="211"/>
      <c r="E39" s="210"/>
      <c r="F39" s="211"/>
      <c r="G39" s="211"/>
      <c r="H39" s="211"/>
      <c r="I39" s="211"/>
      <c r="J39" s="211"/>
      <c r="K39" s="210"/>
      <c r="L39" s="211"/>
      <c r="M39" s="211"/>
      <c r="N39" s="210"/>
      <c r="O39" s="212"/>
      <c r="P39" s="212"/>
    </row>
    <row r="40" spans="1:14" ht="15">
      <c r="A40" s="201" t="s">
        <v>223</v>
      </c>
      <c r="B40" s="202"/>
      <c r="C40" s="203"/>
      <c r="D40" s="203"/>
      <c r="E40" s="104"/>
      <c r="F40" s="187"/>
      <c r="G40" s="187"/>
      <c r="H40" s="187"/>
      <c r="I40" s="157"/>
      <c r="J40" s="157"/>
      <c r="K40" s="104"/>
      <c r="L40" s="105"/>
      <c r="M40" s="112"/>
      <c r="N40" s="116"/>
    </row>
    <row r="41" spans="1:14" ht="15" thickBot="1">
      <c r="A41" s="42"/>
      <c r="B41" s="52"/>
      <c r="C41" s="187"/>
      <c r="D41" s="105"/>
      <c r="E41" s="104"/>
      <c r="F41" s="187"/>
      <c r="G41" s="187"/>
      <c r="H41" s="187"/>
      <c r="I41" s="157"/>
      <c r="J41" s="157"/>
      <c r="K41" s="104"/>
      <c r="L41" s="105"/>
      <c r="M41" s="112"/>
      <c r="N41" s="116"/>
    </row>
    <row r="42" spans="1:14" ht="15.75" customHeight="1" thickTop="1">
      <c r="A42" s="42"/>
      <c r="B42" s="83"/>
      <c r="C42" s="990" t="str">
        <f>C4</f>
        <v>4th Qtr 2015</v>
      </c>
      <c r="D42" s="990" t="str">
        <f>D4</f>
        <v>4th Qtr 2014</v>
      </c>
      <c r="E42" s="137" t="s">
        <v>134</v>
      </c>
      <c r="F42" s="990" t="str">
        <f>F4</f>
        <v>3rd Qtr 2015</v>
      </c>
      <c r="G42" s="990" t="str">
        <f>G4</f>
        <v>4th Qtr 2014</v>
      </c>
      <c r="H42" s="996" t="str">
        <f>H4</f>
        <v>3rd Qtr 2014</v>
      </c>
      <c r="I42" s="996" t="str">
        <f>I4</f>
        <v>2nd Qtr 2015</v>
      </c>
      <c r="J42" s="990" t="str">
        <f>J4</f>
        <v>1st Qtr 2015</v>
      </c>
      <c r="K42" s="137" t="s">
        <v>134</v>
      </c>
      <c r="L42" s="990" t="str">
        <f>L4</f>
        <v>Year 2015</v>
      </c>
      <c r="M42" s="990" t="str">
        <f>M4</f>
        <v>Year 2014</v>
      </c>
      <c r="N42" s="132" t="s">
        <v>134</v>
      </c>
    </row>
    <row r="43" spans="1:14" ht="15.75" thickBot="1">
      <c r="A43" s="42"/>
      <c r="B43" s="84" t="s">
        <v>133</v>
      </c>
      <c r="C43" s="991"/>
      <c r="D43" s="991"/>
      <c r="E43" s="138" t="s">
        <v>135</v>
      </c>
      <c r="F43" s="991"/>
      <c r="G43" s="991"/>
      <c r="H43" s="997"/>
      <c r="I43" s="997"/>
      <c r="J43" s="991"/>
      <c r="K43" s="138" t="s">
        <v>135</v>
      </c>
      <c r="L43" s="991"/>
      <c r="M43" s="991"/>
      <c r="N43" s="133" t="s">
        <v>135</v>
      </c>
    </row>
    <row r="44" spans="1:14" ht="15.75" thickTop="1">
      <c r="A44" s="42"/>
      <c r="B44" s="85"/>
      <c r="C44" s="111"/>
      <c r="D44" s="141"/>
      <c r="E44" s="123"/>
      <c r="F44" s="111"/>
      <c r="G44" s="111"/>
      <c r="H44" s="111"/>
      <c r="I44" s="141"/>
      <c r="J44" s="141"/>
      <c r="K44" s="123"/>
      <c r="L44" s="287"/>
      <c r="M44" s="142"/>
      <c r="N44" s="67"/>
    </row>
    <row r="45" spans="1:14" ht="15">
      <c r="A45" s="42"/>
      <c r="B45" s="87" t="s">
        <v>37</v>
      </c>
      <c r="C45" s="298">
        <f>L45-F45-J45-I45</f>
        <v>1027</v>
      </c>
      <c r="D45" s="123">
        <v>871</v>
      </c>
      <c r="E45" s="70">
        <f>IF(AND(C45=0,D45=0),0,IF(OR(AND(C45&gt;0,D45&lt;=0),AND(C45&lt;0,D45&gt;=0)),"nm",IF(AND(C45&lt;0,D45&lt;0),IF(-(C45/D45-1)*100&lt;-100,"(&gt;100)",-(C45/D45-1)*100),IF((C45/D45-1)*100&gt;100,"&gt;100",(C45/D45-1)*100))))</f>
        <v>17.910447761194035</v>
      </c>
      <c r="F45" s="123">
        <v>1093</v>
      </c>
      <c r="G45" s="123">
        <v>871</v>
      </c>
      <c r="H45" s="123">
        <v>1041</v>
      </c>
      <c r="I45" s="123">
        <v>1148</v>
      </c>
      <c r="J45" s="123">
        <v>1299</v>
      </c>
      <c r="K45" s="70">
        <f>IF(AND(C45=0,F45=0),0,IF(OR(AND(C45&gt;0,F45&lt;=0),AND(C45&lt;0,F45&gt;=0)),"nm",IF(AND(C45&lt;0,F45&lt;0),IF(-(C45/F45-1)*100&lt;-100,"(&gt;100)",-(C45/F45-1)*100),IF((C45/F45-1)*100&gt;100,"&gt;100",(C45/F45-1)*100))))</f>
        <v>-6.038426349496795</v>
      </c>
      <c r="L45" s="298">
        <v>4567</v>
      </c>
      <c r="M45" s="123">
        <v>4185</v>
      </c>
      <c r="N45" s="70">
        <f>IF(AND(L45=0,M45=0),0,IF(OR(AND(L45&gt;0,M45&lt;=0),AND(L45&lt;0,M45&gt;=0)),"nm",IF(AND(L45&lt;0,M45&lt;0),IF(-(L45/M45-1)*100&lt;-100,"(&gt;100)",-(L45/M45-1)*100),IF((L45/M45-1)*100&gt;100,"&gt;100",(L45/M45-1)*100))))</f>
        <v>9.127837514934289</v>
      </c>
    </row>
    <row r="46" spans="1:14" ht="15">
      <c r="A46" s="42"/>
      <c r="B46" s="87"/>
      <c r="C46" s="298"/>
      <c r="D46" s="123"/>
      <c r="E46" s="123"/>
      <c r="F46" s="123"/>
      <c r="G46" s="123"/>
      <c r="H46" s="123"/>
      <c r="I46" s="123"/>
      <c r="J46" s="123"/>
      <c r="K46" s="123"/>
      <c r="L46" s="282"/>
      <c r="M46" s="123"/>
      <c r="N46" s="123"/>
    </row>
    <row r="47" spans="1:14" ht="15">
      <c r="A47" s="42"/>
      <c r="B47" s="87" t="s">
        <v>144</v>
      </c>
      <c r="C47" s="298"/>
      <c r="D47" s="123"/>
      <c r="E47" s="123"/>
      <c r="F47" s="123"/>
      <c r="G47" s="123"/>
      <c r="H47" s="123"/>
      <c r="I47" s="123"/>
      <c r="J47" s="123"/>
      <c r="K47" s="123"/>
      <c r="L47" s="282"/>
      <c r="M47" s="123"/>
      <c r="N47" s="123"/>
    </row>
    <row r="48" spans="1:14" ht="29.25">
      <c r="A48" s="42"/>
      <c r="B48" s="78" t="s">
        <v>145</v>
      </c>
      <c r="C48" s="298">
        <f>L48-F48-J48-I48</f>
        <v>-26</v>
      </c>
      <c r="D48" s="129">
        <v>66</v>
      </c>
      <c r="E48" s="70" t="str">
        <f>IF(AND(C48=0,D48=0),0,IF(OR(AND(C48&gt;0,D48&lt;=0),AND(C48&lt;0,D48&gt;=0)),"nm",IF(AND(C48&lt;0,D48&lt;0),IF(-(C48/D48-1)*100&lt;-100,"(&gt;100)",-(C48/D48-1)*100),IF((C48/D48-1)*100&gt;100,"&gt;100",(C48/D48-1)*100))))</f>
        <v>nm</v>
      </c>
      <c r="F48" s="129">
        <v>56</v>
      </c>
      <c r="G48" s="129">
        <v>66</v>
      </c>
      <c r="H48" s="129">
        <v>33</v>
      </c>
      <c r="I48" s="129">
        <v>-130</v>
      </c>
      <c r="J48" s="129">
        <v>127</v>
      </c>
      <c r="K48" s="70" t="str">
        <f>IF(AND(C48=0,F48=0),0,IF(OR(AND(C48&gt;0,F48&lt;=0),AND(C48&lt;0,F48&gt;=0)),"nm",IF(AND(C48&lt;0,F48&lt;0),IF(-(C48/F48-1)*100&lt;-100,"(&gt;100)",-(C48/F48-1)*100),IF((C48/F48-1)*100&gt;100,"&gt;100",(C48/F48-1)*100))))</f>
        <v>nm</v>
      </c>
      <c r="L48" s="300">
        <v>27</v>
      </c>
      <c r="M48" s="123">
        <v>96</v>
      </c>
      <c r="N48" s="70">
        <f>IF(AND(L48=0,M48=0),0,IF(OR(AND(L48&gt;0,M48&lt;=0),AND(L48&lt;0,M48&gt;=0)),"nm",IF(AND(L48&lt;0,M48&lt;0),IF(-(L48/M48-1)*100&lt;-100,"(&gt;100)",-(L48/M48-1)*100),IF((L48/M48-1)*100&gt;100,"&gt;100",(L48/M48-1)*100))))</f>
        <v>-71.875</v>
      </c>
    </row>
    <row r="49" spans="1:14" ht="29.25">
      <c r="A49" s="42"/>
      <c r="B49" s="181" t="s">
        <v>249</v>
      </c>
      <c r="C49" s="298">
        <f>L49-F49-J49-I49</f>
        <v>5</v>
      </c>
      <c r="D49" s="70">
        <v>-1</v>
      </c>
      <c r="E49" s="70" t="str">
        <f>IF(AND(C49=0,D49=0),0,IF(OR(AND(C49&gt;0,D49&lt;=0),AND(C49&lt;0,D49&gt;=0)),"nm",IF(AND(C49&lt;0,D49&lt;0),IF(-(C49/D49-1)*100&lt;-100,"(&gt;100)",-(C49/D49-1)*100),IF((C49/D49-1)*100&gt;100,"&gt;100",(C49/D49-1)*100))))</f>
        <v>nm</v>
      </c>
      <c r="F49" s="129">
        <v>-1</v>
      </c>
      <c r="G49" s="129">
        <v>-1</v>
      </c>
      <c r="H49" s="129">
        <v>3</v>
      </c>
      <c r="I49" s="129">
        <v>-1</v>
      </c>
      <c r="J49" s="129">
        <v>1</v>
      </c>
      <c r="K49" s="70" t="str">
        <f>IF(AND(C49=0,F49=0),0,IF(OR(AND(C49&gt;0,F49&lt;=0),AND(C49&lt;0,F49&gt;=0)),"nm",IF(AND(C49&lt;0,F49&lt;0),IF(-(C49/F49-1)*100&lt;-100,"(&gt;100)",-(C49/F49-1)*100),IF((C49/F49-1)*100&gt;100,"&gt;100",(C49/F49-1)*100))))</f>
        <v>nm</v>
      </c>
      <c r="L49" s="298">
        <v>4</v>
      </c>
      <c r="M49" s="123">
        <v>7</v>
      </c>
      <c r="N49" s="70">
        <f>IF(AND(L49=0,M49=0),0,IF(OR(AND(L49&gt;0,M49&lt;=0),AND(L49&lt;0,M49&gt;=0)),"nm",IF(AND(L49&lt;0,M49&lt;0),IF(-(L49/M49-1)*100&lt;-100,"(&gt;100)",-(L49/M49-1)*100),IF((L49/M49-1)*100&gt;100,"&gt;100",(L49/M49-1)*100))))</f>
        <v>-42.85714285714286</v>
      </c>
    </row>
    <row r="50" spans="1:14" ht="15">
      <c r="A50" s="42"/>
      <c r="B50" s="78" t="s">
        <v>194</v>
      </c>
      <c r="C50" s="298"/>
      <c r="D50" s="129"/>
      <c r="E50" s="123"/>
      <c r="F50" s="129"/>
      <c r="G50" s="129"/>
      <c r="H50" s="129"/>
      <c r="I50" s="129"/>
      <c r="J50" s="129"/>
      <c r="K50" s="123"/>
      <c r="L50" s="282"/>
      <c r="M50" s="123"/>
      <c r="N50" s="70"/>
    </row>
    <row r="51" spans="1:14" ht="15">
      <c r="A51" s="42"/>
      <c r="B51" s="91" t="s">
        <v>146</v>
      </c>
      <c r="C51" s="298">
        <f aca="true" t="shared" si="4" ref="C51:C57">L51-F51-J51-I51</f>
        <v>3</v>
      </c>
      <c r="D51" s="129">
        <v>172</v>
      </c>
      <c r="E51" s="70">
        <f>IF(AND(C51=0,D51=0),0,IF(OR(AND(C51&gt;0,D51&lt;=0),AND(C51&lt;0,D51&gt;=0)),"nm",IF(AND(C51&lt;0,D51&lt;0),IF(-(C51/D51-1)*100&lt;-100,"(&gt;100)",-(C51/D51-1)*100),IF((C51/D51-1)*100&gt;100,"&gt;100",(C51/D51-1)*100))))</f>
        <v>-98.25581395348837</v>
      </c>
      <c r="F51" s="129">
        <v>-39</v>
      </c>
      <c r="G51" s="129">
        <v>172</v>
      </c>
      <c r="H51" s="129">
        <v>6</v>
      </c>
      <c r="I51" s="129">
        <v>-206</v>
      </c>
      <c r="J51" s="129">
        <v>167</v>
      </c>
      <c r="K51" s="70" t="str">
        <f>IF(AND(C51=0,F51=0),0,IF(OR(AND(C51&gt;0,F51&lt;=0),AND(C51&lt;0,F51&gt;=0)),"nm",IF(AND(C51&lt;0,F51&lt;0),IF(-(C51/F51-1)*100&lt;-100,"(&gt;100)",-(C51/F51-1)*100),IF((C51/F51-1)*100&gt;100,"&gt;100",(C51/F51-1)*100))))</f>
        <v>nm</v>
      </c>
      <c r="L51" s="298">
        <v>-75</v>
      </c>
      <c r="M51" s="123">
        <v>534</v>
      </c>
      <c r="N51" s="70" t="str">
        <f>IF(AND(L51=0,M51=0),0,IF(OR(AND(L51&gt;0,M51&lt;=0),AND(L51&lt;0,M51&gt;=0)),"nm",IF(AND(L51&lt;0,M51&lt;0),IF(-(L51/M51-1)*100&lt;-100,"(&gt;100)",-(L51/M51-1)*100),IF((L51/M51-1)*100&gt;100,"&gt;100",(L51/M51-1)*100))))</f>
        <v>nm</v>
      </c>
    </row>
    <row r="52" spans="1:14" ht="15">
      <c r="A52" s="42"/>
      <c r="B52" s="91" t="s">
        <v>192</v>
      </c>
      <c r="C52" s="298">
        <f t="shared" si="4"/>
        <v>-6</v>
      </c>
      <c r="D52" s="129">
        <v>-88</v>
      </c>
      <c r="E52" s="70">
        <f>IF(AND(C52=0,D52=0),0,IF(OR(AND(C52&gt;0,D52&lt;=0),AND(C52&lt;0,D52&gt;=0)),"nm",IF(AND(C52&lt;0,D52&lt;0),IF(-(C52/D52-1)*100&lt;-100,"(&gt;100)",-(C52/D52-1)*100),IF((C52/D52-1)*100&gt;100,"&gt;100",(C52/D52-1)*100))))</f>
        <v>93.18181818181819</v>
      </c>
      <c r="F52" s="129">
        <v>-19</v>
      </c>
      <c r="G52" s="129">
        <v>-88</v>
      </c>
      <c r="H52" s="129">
        <v>-63</v>
      </c>
      <c r="I52" s="129">
        <v>-12</v>
      </c>
      <c r="J52" s="129">
        <v>-88</v>
      </c>
      <c r="K52" s="70">
        <f>IF(AND(C52=0,F52=0),0,IF(OR(AND(C52&gt;0,F52&lt;=0),AND(C52&lt;0,F52&gt;=0)),"nm",IF(AND(C52&lt;0,F52&lt;0),IF(-(C52/F52-1)*100&lt;-100,"(&gt;100)",-(C52/F52-1)*100),IF((C52/F52-1)*100&gt;100,"&gt;100",(C52/F52-1)*100))))</f>
        <v>68.42105263157895</v>
      </c>
      <c r="L52" s="298">
        <v>-125</v>
      </c>
      <c r="M52" s="123">
        <v>-212</v>
      </c>
      <c r="N52" s="70">
        <f>IF(AND(L52=0,M52=0),0,IF(OR(AND(L52&gt;0,M52&lt;=0),AND(L52&lt;0,M52&gt;=0)),"nm",IF(AND(L52&lt;0,M52&lt;0),IF(-(L52/M52-1)*100&lt;-100,"(&gt;100)",-(L52/M52-1)*100),IF((L52/M52-1)*100&gt;100,"&gt;100",(L52/M52-1)*100))))</f>
        <v>41.0377358490566</v>
      </c>
    </row>
    <row r="53" spans="1:14" ht="29.25">
      <c r="A53" s="42"/>
      <c r="B53" s="92" t="s">
        <v>147</v>
      </c>
      <c r="C53" s="298">
        <f t="shared" si="4"/>
        <v>-1</v>
      </c>
      <c r="D53" s="129">
        <v>-5</v>
      </c>
      <c r="E53" s="70">
        <f>IF(AND(C53=0,D53=0),0,IF(OR(AND(C53&gt;0,D53&lt;=0),AND(C53&lt;0,D53&gt;=0)),"nm",IF(AND(C53&lt;0,D53&lt;0),IF(-(C53/D53-1)*100&lt;-100,"(&gt;100)",-(C53/D53-1)*100),IF((C53/D53-1)*100&gt;100,"&gt;100",(C53/D53-1)*100))))</f>
        <v>80</v>
      </c>
      <c r="F53" s="129">
        <v>14</v>
      </c>
      <c r="G53" s="129">
        <v>-5</v>
      </c>
      <c r="H53" s="129">
        <v>2</v>
      </c>
      <c r="I53" s="129">
        <v>6</v>
      </c>
      <c r="J53" s="129">
        <v>-8</v>
      </c>
      <c r="K53" s="70" t="str">
        <f>IF(AND(C53=0,F53=0),0,IF(OR(AND(C53&gt;0,F53&lt;=0),AND(C53&lt;0,F53&gt;=0)),"nm",IF(AND(C53&lt;0,F53&lt;0),IF(-(C53/F53-1)*100&lt;-100,"(&gt;100)",-(C53/F53-1)*100),IF((C53/F53-1)*100&gt;100,"&gt;100",(C53/F53-1)*100))))</f>
        <v>nm</v>
      </c>
      <c r="L53" s="301">
        <v>11</v>
      </c>
      <c r="M53" s="254">
        <v>-15</v>
      </c>
      <c r="N53" s="70" t="str">
        <f>IF(AND(L53=0,M53=0),0,IF(OR(AND(L53&gt;0,M53&lt;=0),AND(L53&lt;0,M53&gt;=0)),"nm",IF(AND(L53&lt;0,M53&lt;0),IF(-(L53/M53-1)*100&lt;-100,"(&gt;100)",-(L53/M53-1)*100),IF((L53/M53-1)*100&gt;100,"&gt;100",(L53/M53-1)*100))))</f>
        <v>nm</v>
      </c>
    </row>
    <row r="54" spans="1:14" ht="15">
      <c r="A54" s="42"/>
      <c r="B54" s="78" t="s">
        <v>188</v>
      </c>
      <c r="C54" s="298"/>
      <c r="D54" s="70"/>
      <c r="E54" s="70"/>
      <c r="F54" s="70"/>
      <c r="G54" s="70"/>
      <c r="H54" s="70"/>
      <c r="I54" s="70"/>
      <c r="J54" s="70"/>
      <c r="K54" s="70"/>
      <c r="L54" s="301"/>
      <c r="M54" s="254"/>
      <c r="N54" s="70"/>
    </row>
    <row r="55" spans="1:14" ht="15">
      <c r="A55" s="42"/>
      <c r="B55" s="91" t="s">
        <v>146</v>
      </c>
      <c r="C55" s="298">
        <f t="shared" si="4"/>
        <v>-42</v>
      </c>
      <c r="D55" s="254">
        <v>-42</v>
      </c>
      <c r="E55" s="70">
        <f>IF(AND(C55=0,D55=0),0,IF(OR(AND(C55&gt;0,D55&lt;=0),AND(C55&lt;0,D55&gt;=0)),"nm",IF(AND(C55&lt;0,D55&lt;0),IF(-(C55/D55-1)*100&lt;-100,"(&gt;100)",-(C55/D55-1)*100),IF((C55/D55-1)*100&gt;100,"&gt;100",(C55/D55-1)*100))))</f>
        <v>0</v>
      </c>
      <c r="F55" s="254">
        <v>-35</v>
      </c>
      <c r="G55" s="254">
        <v>-42</v>
      </c>
      <c r="H55" s="254">
        <f>-1-9</f>
        <v>-10</v>
      </c>
      <c r="I55" s="254">
        <v>-43</v>
      </c>
      <c r="J55" s="254">
        <v>-23</v>
      </c>
      <c r="K55" s="70">
        <f>IF(AND(C55=0,F55=0),0,IF(OR(AND(C55&gt;0,F55&lt;=0),AND(C55&lt;0,F55&gt;=0)),"nm",IF(AND(C55&lt;0,F55&lt;0),IF(-(C55/F55-1)*100&lt;-100,"(&gt;100)",-(C55/F55-1)*100),IF((C55/F55-1)*100&gt;100,"&gt;100",(C55/F55-1)*100))))</f>
        <v>-19.999999999999996</v>
      </c>
      <c r="L55" s="301">
        <v>-143</v>
      </c>
      <c r="M55" s="254">
        <v>-67</v>
      </c>
      <c r="N55" s="70" t="str">
        <f>IF(AND(L55=0,M55=0),0,IF(OR(AND(L55&gt;0,M55&lt;=0),AND(L55&lt;0,M55&gt;=0)),"nm",IF(AND(L55&lt;0,M55&lt;0),IF(-(L55/M55-1)*100&lt;-100,"(&gt;100)",-(L55/M55-1)*100),IF((L55/M55-1)*100&gt;100,"&gt;100",(L55/M55-1)*100))))</f>
        <v>(&gt;100)</v>
      </c>
    </row>
    <row r="56" spans="1:14" ht="15">
      <c r="A56" s="42"/>
      <c r="B56" s="91" t="s">
        <v>192</v>
      </c>
      <c r="C56" s="298">
        <f t="shared" si="4"/>
        <v>50</v>
      </c>
      <c r="D56" s="254">
        <v>14</v>
      </c>
      <c r="E56" s="70" t="str">
        <f>IF(AND(C56=0,D56=0),0,IF(OR(AND(C56&gt;0,D56&lt;=0),AND(C56&lt;0,D56&gt;=0)),"nm",IF(AND(C56&lt;0,D56&lt;0),IF(-(C56/D56-1)*100&lt;-100,"(&gt;100)",-(C56/D56-1)*100),IF((C56/D56-1)*100&gt;100,"&gt;100",(C56/D56-1)*100))))</f>
        <v>&gt;100</v>
      </c>
      <c r="F56" s="254">
        <v>61</v>
      </c>
      <c r="G56" s="254">
        <v>14</v>
      </c>
      <c r="H56" s="254">
        <f>2+9</f>
        <v>11</v>
      </c>
      <c r="I56" s="254">
        <v>49</v>
      </c>
      <c r="J56" s="254">
        <v>26</v>
      </c>
      <c r="K56" s="70">
        <f>IF(AND(C56=0,F56=0),0,IF(OR(AND(C56&gt;0,F56&lt;=0),AND(C56&lt;0,F56&gt;=0)),"nm",IF(AND(C56&lt;0,F56&lt;0),IF(-(C56/F56-1)*100&lt;-100,"(&gt;100)",-(C56/F56-1)*100),IF((C56/F56-1)*100&gt;100,"&gt;100",(C56/F56-1)*100))))</f>
        <v>-18.032786885245898</v>
      </c>
      <c r="L56" s="298">
        <v>186</v>
      </c>
      <c r="M56" s="123">
        <v>47</v>
      </c>
      <c r="N56" s="70" t="str">
        <f>IF(AND(L56=0,M56=0),0,IF(OR(AND(L56&gt;0,M56&lt;=0),AND(L56&lt;0,M56&gt;=0)),"nm",IF(AND(L56&lt;0,M56&lt;0),IF(-(L56/M56-1)*100&lt;-100,"(&gt;100)",-(L56/M56-1)*100),IF((L56/M56-1)*100&gt;100,"&gt;100",(L56/M56-1)*100))))</f>
        <v>&gt;100</v>
      </c>
    </row>
    <row r="57" spans="1:14" ht="30" thickBot="1">
      <c r="A57" s="42"/>
      <c r="B57" s="92" t="s">
        <v>147</v>
      </c>
      <c r="C57" s="302">
        <f t="shared" si="4"/>
        <v>-1</v>
      </c>
      <c r="D57" s="151">
        <v>2</v>
      </c>
      <c r="E57" s="150" t="str">
        <f>IF(AND(C57=0,D57=0),0,IF(OR(AND(C57&gt;0,D57&lt;=0),AND(C57&lt;0,D57&gt;=0)),"nm",IF(AND(C57&lt;0,D57&lt;0),IF(-(C57/D57-1)*100&lt;-100,"(&gt;100)",-(C57/D57-1)*100),IF((C57/D57-1)*100&gt;100,"&gt;100",(C57/D57-1)*100))))</f>
        <v>nm</v>
      </c>
      <c r="F57" s="151">
        <v>-3</v>
      </c>
      <c r="G57" s="151">
        <v>2</v>
      </c>
      <c r="H57" s="151">
        <v>0</v>
      </c>
      <c r="I57" s="151">
        <v>-1</v>
      </c>
      <c r="J57" s="151">
        <v>1</v>
      </c>
      <c r="K57" s="150">
        <f>IF(AND(C57=0,F57=0),0,IF(OR(AND(C57&gt;0,F57&lt;=0),AND(C57&lt;0,F57&gt;=0)),"nm",IF(AND(C57&lt;0,F57&lt;0),IF(-(C57/F57-1)*100&lt;-100,"(&gt;100)",-(C57/F57-1)*100),IF((C57/F57-1)*100&gt;100,"&gt;100",(C57/F57-1)*100))))</f>
        <v>66.66666666666667</v>
      </c>
      <c r="L57" s="302">
        <v>-4</v>
      </c>
      <c r="M57" s="151">
        <v>1</v>
      </c>
      <c r="N57" s="150" t="str">
        <f>IF(AND(L57=0,M57=0),0,IF(OR(AND(L57&gt;0,M57&lt;=0),AND(L57&lt;0,M57&gt;=0)),"nm",IF(AND(L57&lt;0,M57&lt;0),IF(-(L57/M57-1)*100&lt;-100,"(&gt;100)",-(L57/M57-1)*100),IF((L57/M57-1)*100&gt;100,"&gt;100",(L57/M57-1)*100))))</f>
        <v>nm</v>
      </c>
    </row>
    <row r="58" spans="1:14" ht="15">
      <c r="A58" s="42"/>
      <c r="B58" s="87" t="s">
        <v>148</v>
      </c>
      <c r="C58" s="298">
        <f>SUM(C48:C57)</f>
        <v>-18</v>
      </c>
      <c r="D58" s="123">
        <v>118</v>
      </c>
      <c r="E58" s="70" t="str">
        <f>IF(AND(C58=0,D58=0),0,IF(OR(AND(C58&gt;0,D58&lt;=0),AND(C58&lt;0,D58&gt;=0)),"nm",IF(AND(C58&lt;0,D58&lt;0),IF(-(C58/D58-1)*100&lt;-100,"(&gt;100)",-(C58/D58-1)*100),IF((C58/D58-1)*100&gt;100,"&gt;100",(C58/D58-1)*100))))</f>
        <v>nm</v>
      </c>
      <c r="F58" s="123">
        <v>34</v>
      </c>
      <c r="G58" s="123">
        <v>118</v>
      </c>
      <c r="H58" s="123">
        <v>-18</v>
      </c>
      <c r="I58" s="123">
        <v>-338</v>
      </c>
      <c r="J58" s="123">
        <v>203</v>
      </c>
      <c r="K58" s="70" t="str">
        <f>IF(AND(C58=0,F58=0),0,IF(OR(AND(C58&gt;0,F58&lt;=0),AND(C58&lt;0,F58&gt;=0)),"nm",IF(AND(C58&lt;0,F58&lt;0),IF(-(C58/F58-1)*100&lt;-100,"(&gt;100)",-(C58/F58-1)*100),IF((C58/F58-1)*100&gt;100,"&gt;100",(C58/F58-1)*100))))</f>
        <v>nm</v>
      </c>
      <c r="L58" s="298">
        <f>SUM(L48:L57)</f>
        <v>-119</v>
      </c>
      <c r="M58" s="123">
        <v>391</v>
      </c>
      <c r="N58" s="70" t="str">
        <f>IF(AND(L58=0,M58=0),0,IF(OR(AND(L58&gt;0,M58&lt;=0),AND(L58&lt;0,M58&gt;=0)),"nm",IF(AND(L58&lt;0,M58&lt;0),IF(-(L58/M58-1)*100&lt;-100,"(&gt;100)",-(L58/M58-1)*100),IF((L58/M58-1)*100&gt;100,"&gt;100",(L58/M58-1)*100))))</f>
        <v>nm</v>
      </c>
    </row>
    <row r="59" spans="1:14" ht="15.75" thickBot="1">
      <c r="A59" s="42"/>
      <c r="B59" s="78"/>
      <c r="C59" s="298"/>
      <c r="D59" s="123"/>
      <c r="E59" s="252"/>
      <c r="F59" s="123"/>
      <c r="G59" s="123"/>
      <c r="H59" s="123"/>
      <c r="I59" s="123"/>
      <c r="J59" s="151"/>
      <c r="K59" s="252"/>
      <c r="L59" s="282"/>
      <c r="M59" s="123"/>
      <c r="N59" s="252"/>
    </row>
    <row r="60" spans="1:14" ht="16.5" customHeight="1" thickBot="1">
      <c r="A60" s="42"/>
      <c r="B60" s="87" t="s">
        <v>149</v>
      </c>
      <c r="C60" s="299">
        <f>C58+C45</f>
        <v>1009</v>
      </c>
      <c r="D60" s="256">
        <v>989</v>
      </c>
      <c r="E60" s="150">
        <f>IF(AND(C60=0,D60=0),0,IF(OR(AND(C60&gt;0,D60&lt;=0),AND(C60&lt;0,D60&gt;=0)),"nm",IF(AND(C60&lt;0,D60&lt;0),IF(-(C60/D60-1)*100&lt;-100,"(&gt;100)",-(C60/D60-1)*100),IF((C60/D60-1)*100&gt;100,"&gt;100",(C60/D60-1)*100))))</f>
        <v>2.0222446916076775</v>
      </c>
      <c r="F60" s="256">
        <v>1127</v>
      </c>
      <c r="G60" s="256">
        <v>989</v>
      </c>
      <c r="H60" s="256">
        <v>1023</v>
      </c>
      <c r="I60" s="256">
        <v>810</v>
      </c>
      <c r="J60" s="151">
        <v>1502</v>
      </c>
      <c r="K60" s="150">
        <f>IF(AND(C60=0,F60=0),0,IF(OR(AND(C60&gt;0,F60&lt;=0),AND(C60&lt;0,F60&gt;=0)),"nm",IF(AND(C60&lt;0,F60&lt;0),IF(-(C60/F60-1)*100&lt;-100,"(&gt;100)",-(C60/F60-1)*100),IF((C60/F60-1)*100&gt;100,"&gt;100",(C60/F60-1)*100))))</f>
        <v>-10.470275066548362</v>
      </c>
      <c r="L60" s="299">
        <f>L45+L58</f>
        <v>4448</v>
      </c>
      <c r="M60" s="256">
        <v>4576</v>
      </c>
      <c r="N60" s="150">
        <f>IF(AND(L60=0,M60=0),0,IF(OR(AND(L60&gt;0,M60&lt;=0),AND(L60&lt;0,M60&gt;=0)),"nm",IF(AND(L60&lt;0,M60&lt;0),IF(-(L60/M60-1)*100&lt;-100,"(&gt;100)",-(L60/M60-1)*100),IF((L60/M60-1)*100&gt;100,"&gt;100",(L60/M60-1)*100))))</f>
        <v>-2.7972027972028024</v>
      </c>
    </row>
    <row r="61" spans="1:14" ht="15">
      <c r="A61" s="42"/>
      <c r="B61" s="78"/>
      <c r="C61" s="298"/>
      <c r="D61" s="123"/>
      <c r="E61" s="253"/>
      <c r="F61" s="123"/>
      <c r="G61" s="123"/>
      <c r="H61" s="123"/>
      <c r="I61" s="123"/>
      <c r="J61" s="123"/>
      <c r="K61" s="253"/>
      <c r="L61" s="282"/>
      <c r="M61" s="123"/>
      <c r="N61" s="253"/>
    </row>
    <row r="62" spans="1:14" ht="15">
      <c r="A62" s="42"/>
      <c r="B62" s="78" t="s">
        <v>142</v>
      </c>
      <c r="C62" s="298"/>
      <c r="D62" s="123"/>
      <c r="E62" s="253"/>
      <c r="F62" s="123"/>
      <c r="G62" s="123"/>
      <c r="H62" s="123"/>
      <c r="I62" s="123"/>
      <c r="J62" s="123"/>
      <c r="K62" s="253"/>
      <c r="L62" s="282"/>
      <c r="M62" s="123"/>
      <c r="N62" s="253"/>
    </row>
    <row r="63" spans="1:14" ht="15">
      <c r="A63" s="42"/>
      <c r="B63" s="87" t="s">
        <v>143</v>
      </c>
      <c r="C63" s="298">
        <f>L63-F63-J63-I63</f>
        <v>981</v>
      </c>
      <c r="D63" s="123">
        <v>953</v>
      </c>
      <c r="E63" s="70">
        <f>IF(AND(C63=0,D63=0),0,IF(OR(AND(C63&gt;0,D63&lt;=0),AND(C63&lt;0,D63&gt;=0)),"nm",IF(AND(C63&lt;0,D63&lt;0),IF(-(C63/D63-1)*100&lt;-100,"(&gt;100)",-(C63/D63-1)*100),IF((C63/D63-1)*100&gt;100,"&gt;100",(C63/D63-1)*100))))</f>
        <v>2.9380902413431276</v>
      </c>
      <c r="F63" s="123">
        <v>1095</v>
      </c>
      <c r="G63" s="123">
        <v>953</v>
      </c>
      <c r="H63" s="123">
        <v>986</v>
      </c>
      <c r="I63" s="123">
        <v>783</v>
      </c>
      <c r="J63" s="123">
        <v>1468</v>
      </c>
      <c r="K63" s="70">
        <f>IF(AND(C63=0,F63=0),0,IF(OR(AND(C63&gt;0,F63&lt;=0),AND(C63&lt;0,F63&gt;=0)),"nm",IF(AND(C63&lt;0,F63&lt;0),IF(-(C63/F63-1)*100&lt;-100,"(&gt;100)",-(C63/F63-1)*100),IF((C63/F63-1)*100&gt;100,"&gt;100",(C63/F63-1)*100))))</f>
        <v>-10.410958904109592</v>
      </c>
      <c r="L63" s="298">
        <v>4327</v>
      </c>
      <c r="M63" s="123">
        <v>4432</v>
      </c>
      <c r="N63" s="70">
        <f>IF(AND(L63=0,M63=0),0,IF(OR(AND(L63&gt;0,M63&lt;=0),AND(L63&lt;0,M63&gt;=0)),"nm",IF(AND(L63&lt;0,M63&lt;0),IF(-(L63/M63-1)*100&lt;-100,"(&gt;100)",-(L63/M63-1)*100),IF((L63/M63-1)*100&gt;100,"&gt;100",(L63/M63-1)*100))))</f>
        <v>-2.3691335740072206</v>
      </c>
    </row>
    <row r="64" spans="1:14" ht="15.75" thickBot="1">
      <c r="A64" s="42"/>
      <c r="B64" s="87" t="s">
        <v>184</v>
      </c>
      <c r="C64" s="302">
        <f>L64-F64-J64-I64</f>
        <v>28</v>
      </c>
      <c r="D64" s="151">
        <v>36</v>
      </c>
      <c r="E64" s="150">
        <f>IF(AND(C64=0,D64=0),0,IF(OR(AND(C64&gt;0,D64&lt;=0),AND(C64&lt;0,D64&gt;=0)),"nm",IF(AND(C64&lt;0,D64&lt;0),IF(-(C64/D64-1)*100&lt;-100,"(&gt;100)",-(C64/D64-1)*100),IF((C64/D64-1)*100&gt;100,"&gt;100",(C64/D64-1)*100))))</f>
        <v>-22.22222222222222</v>
      </c>
      <c r="F64" s="151">
        <v>32</v>
      </c>
      <c r="G64" s="151">
        <v>36</v>
      </c>
      <c r="H64" s="151">
        <v>37</v>
      </c>
      <c r="I64" s="151">
        <v>27</v>
      </c>
      <c r="J64" s="151">
        <v>34</v>
      </c>
      <c r="K64" s="150">
        <f>IF(AND(C64=0,F64=0),0,IF(OR(AND(C64&gt;0,F64&lt;=0),AND(C64&lt;0,F64&gt;=0)),"nm",IF(AND(C64&lt;0,F64&lt;0),IF(-(C64/F64-1)*100&lt;-100,"(&gt;100)",-(C64/F64-1)*100),IF((C64/F64-1)*100&gt;100,"&gt;100",(C64/F64-1)*100))))</f>
        <v>-12.5</v>
      </c>
      <c r="L64" s="302">
        <v>121</v>
      </c>
      <c r="M64" s="151">
        <v>144</v>
      </c>
      <c r="N64" s="150">
        <f>IF(AND(L64=0,M64=0),0,IF(OR(AND(L64&gt;0,M64&lt;=0),AND(L64&lt;0,M64&gt;=0)),"nm",IF(AND(L64&lt;0,M64&lt;0),IF(-(L64/M64-1)*100&lt;-100,"(&gt;100)",-(L64/M64-1)*100),IF((L64/M64-1)*100&gt;100,"&gt;100",(L64/M64-1)*100))))</f>
        <v>-15.972222222222221</v>
      </c>
    </row>
    <row r="65" spans="1:14" ht="15.75" thickBot="1">
      <c r="A65" s="42"/>
      <c r="B65" s="89"/>
      <c r="C65" s="272">
        <f>C60</f>
        <v>1009</v>
      </c>
      <c r="D65" s="151">
        <v>989</v>
      </c>
      <c r="E65" s="150">
        <f>IF(AND(C65=0,D65=0),0,IF(OR(AND(C65&gt;0,D65&lt;=0),AND(C65&lt;0,D65&gt;=0)),"nm",IF(AND(C65&lt;0,D65&lt;0),IF(-(C65/D65-1)*100&lt;-100,"(&gt;100)",-(C65/D65-1)*100),IF((C65/D65-1)*100&gt;100,"&gt;100",(C65/D65-1)*100))))</f>
        <v>2.0222446916076775</v>
      </c>
      <c r="F65" s="151">
        <v>1127</v>
      </c>
      <c r="G65" s="151">
        <v>989</v>
      </c>
      <c r="H65" s="151">
        <v>1023</v>
      </c>
      <c r="I65" s="151">
        <v>810</v>
      </c>
      <c r="J65" s="151">
        <v>1502</v>
      </c>
      <c r="K65" s="150">
        <f>IF(AND(C65=0,F65=0),0,IF(OR(AND(C65&gt;0,F65&lt;=0),AND(C65&lt;0,F65&gt;=0)),"nm",IF(AND(C65&lt;0,F65&lt;0),IF(-(C65/F65-1)*100&lt;-100,"(&gt;100)",-(C65/F65-1)*100),IF((C65/F65-1)*100&gt;100,"&gt;100",(C65/F65-1)*100))))</f>
        <v>-10.470275066548362</v>
      </c>
      <c r="L65" s="302">
        <f>SUM(L63:L64)</f>
        <v>4448</v>
      </c>
      <c r="M65" s="151">
        <v>4576</v>
      </c>
      <c r="N65" s="150">
        <f>IF(AND(L65=0,M65=0),0,IF(OR(AND(L65&gt;0,M65&lt;=0),AND(L65&lt;0,M65&gt;=0)),"nm",IF(AND(L65&lt;0,M65&lt;0),IF(-(L65/M65-1)*100&lt;-100,"(&gt;100)",-(L65/M65-1)*100),IF((L65/M65-1)*100&gt;100,"&gt;100",(L65/M65-1)*100))))</f>
        <v>-2.7972027972028024</v>
      </c>
    </row>
    <row r="66" spans="1:14" ht="15.75" thickBot="1">
      <c r="A66" s="42"/>
      <c r="B66" s="93"/>
      <c r="C66" s="273"/>
      <c r="D66" s="115"/>
      <c r="E66" s="115"/>
      <c r="F66" s="274"/>
      <c r="G66" s="274"/>
      <c r="H66" s="274"/>
      <c r="I66" s="274"/>
      <c r="J66" s="274"/>
      <c r="K66" s="115"/>
      <c r="L66" s="275"/>
      <c r="M66" s="115"/>
      <c r="N66" s="115"/>
    </row>
    <row r="67" spans="1:14" ht="15" thickTop="1">
      <c r="A67" s="42"/>
      <c r="B67" s="42"/>
      <c r="C67" s="276"/>
      <c r="D67" s="116"/>
      <c r="E67" s="116"/>
      <c r="F67" s="277"/>
      <c r="G67" s="277"/>
      <c r="H67" s="277"/>
      <c r="I67" s="277"/>
      <c r="J67" s="277"/>
      <c r="K67" s="104"/>
      <c r="L67" s="276"/>
      <c r="M67" s="278"/>
      <c r="N67" s="104"/>
    </row>
    <row r="68" spans="1:14" ht="14.25">
      <c r="A68" s="42"/>
      <c r="B68" s="42"/>
      <c r="C68" s="276"/>
      <c r="D68" s="116"/>
      <c r="E68" s="116"/>
      <c r="F68" s="277"/>
      <c r="G68" s="277"/>
      <c r="H68" s="277"/>
      <c r="I68" s="277"/>
      <c r="J68" s="277"/>
      <c r="K68" s="104"/>
      <c r="L68" s="276"/>
      <c r="M68" s="116"/>
      <c r="N68" s="116"/>
    </row>
    <row r="69" spans="1:14" ht="14.25">
      <c r="A69" s="42"/>
      <c r="B69" s="42"/>
      <c r="C69" s="276"/>
      <c r="D69" s="116"/>
      <c r="E69" s="116"/>
      <c r="F69" s="277"/>
      <c r="G69" s="277"/>
      <c r="H69" s="277"/>
      <c r="I69" s="277"/>
      <c r="J69" s="277"/>
      <c r="K69" s="104"/>
      <c r="L69" s="276"/>
      <c r="M69" s="116"/>
      <c r="N69" s="116"/>
    </row>
    <row r="70" spans="1:14" ht="14.25">
      <c r="A70" s="42"/>
      <c r="B70" s="42"/>
      <c r="C70" s="276"/>
      <c r="D70" s="104"/>
      <c r="E70" s="104"/>
      <c r="F70" s="277"/>
      <c r="G70" s="277"/>
      <c r="H70" s="277"/>
      <c r="I70" s="277"/>
      <c r="J70" s="277"/>
      <c r="K70" s="104"/>
      <c r="L70" s="276"/>
      <c r="M70" s="116"/>
      <c r="N70" s="116"/>
    </row>
    <row r="71" spans="1:14" ht="14.25">
      <c r="A71" s="42"/>
      <c r="B71" s="42"/>
      <c r="C71" s="276"/>
      <c r="D71" s="104"/>
      <c r="E71" s="104"/>
      <c r="F71" s="277"/>
      <c r="G71" s="277"/>
      <c r="H71" s="277"/>
      <c r="I71" s="277"/>
      <c r="J71" s="277"/>
      <c r="K71" s="104"/>
      <c r="L71" s="276"/>
      <c r="M71" s="116"/>
      <c r="N71" s="116"/>
    </row>
    <row r="72" spans="3:14" ht="12.75">
      <c r="C72" s="279"/>
      <c r="D72" s="124"/>
      <c r="E72" s="124"/>
      <c r="F72" s="280"/>
      <c r="G72" s="280"/>
      <c r="H72" s="280"/>
      <c r="I72" s="280"/>
      <c r="J72" s="280"/>
      <c r="K72" s="124"/>
      <c r="L72" s="279"/>
      <c r="M72" s="117"/>
      <c r="N72" s="117"/>
    </row>
    <row r="73" spans="3:14" ht="12.75">
      <c r="C73" s="279"/>
      <c r="D73" s="124"/>
      <c r="E73" s="124"/>
      <c r="F73" s="280"/>
      <c r="G73" s="280"/>
      <c r="H73" s="280"/>
      <c r="I73" s="280"/>
      <c r="J73" s="280"/>
      <c r="K73" s="124"/>
      <c r="L73" s="280"/>
      <c r="M73" s="117"/>
      <c r="N73" s="117"/>
    </row>
    <row r="74" spans="3:14" ht="12.75">
      <c r="C74" s="279"/>
      <c r="D74" s="124"/>
      <c r="E74" s="124"/>
      <c r="F74" s="280"/>
      <c r="G74" s="280"/>
      <c r="H74" s="280"/>
      <c r="I74" s="280"/>
      <c r="J74" s="280"/>
      <c r="K74" s="124"/>
      <c r="L74" s="280"/>
      <c r="M74" s="117"/>
      <c r="N74" s="117"/>
    </row>
    <row r="75" spans="3:14" ht="12.75">
      <c r="C75" s="279"/>
      <c r="D75" s="124"/>
      <c r="E75" s="124"/>
      <c r="F75" s="280"/>
      <c r="G75" s="280"/>
      <c r="H75" s="280"/>
      <c r="I75" s="280"/>
      <c r="J75" s="280"/>
      <c r="K75" s="124"/>
      <c r="L75" s="280"/>
      <c r="M75" s="117"/>
      <c r="N75" s="117"/>
    </row>
    <row r="76" spans="3:14" ht="12.75">
      <c r="C76" s="279"/>
      <c r="D76" s="124"/>
      <c r="E76" s="124"/>
      <c r="F76" s="280"/>
      <c r="G76" s="280"/>
      <c r="H76" s="280"/>
      <c r="I76" s="280"/>
      <c r="J76" s="280"/>
      <c r="K76" s="124"/>
      <c r="L76" s="280"/>
      <c r="M76" s="117"/>
      <c r="N76" s="117"/>
    </row>
    <row r="77" spans="3:14" ht="12.75">
      <c r="C77" s="279"/>
      <c r="D77" s="124"/>
      <c r="E77" s="124"/>
      <c r="F77" s="280"/>
      <c r="G77" s="280"/>
      <c r="H77" s="280"/>
      <c r="I77" s="280"/>
      <c r="J77" s="280"/>
      <c r="K77" s="124"/>
      <c r="L77" s="117"/>
      <c r="M77" s="117"/>
      <c r="N77" s="117"/>
    </row>
    <row r="78" spans="3:14" ht="12.75">
      <c r="C78" s="279"/>
      <c r="D78" s="124"/>
      <c r="E78" s="124"/>
      <c r="F78" s="280"/>
      <c r="G78" s="280"/>
      <c r="H78" s="280"/>
      <c r="I78" s="280"/>
      <c r="J78" s="280"/>
      <c r="K78" s="124"/>
      <c r="L78" s="117"/>
      <c r="M78" s="117"/>
      <c r="N78" s="117"/>
    </row>
    <row r="79" spans="3:14" ht="12.75">
      <c r="C79" s="279"/>
      <c r="D79" s="124"/>
      <c r="E79" s="124"/>
      <c r="F79" s="280"/>
      <c r="G79" s="280"/>
      <c r="H79" s="280"/>
      <c r="I79" s="280"/>
      <c r="J79" s="280"/>
      <c r="K79" s="124"/>
      <c r="L79" s="117"/>
      <c r="M79" s="117"/>
      <c r="N79" s="117"/>
    </row>
    <row r="80" spans="3:14" ht="12.75">
      <c r="C80" s="279"/>
      <c r="D80" s="124"/>
      <c r="E80" s="124"/>
      <c r="F80" s="280"/>
      <c r="G80" s="280"/>
      <c r="H80" s="280"/>
      <c r="I80" s="280"/>
      <c r="J80" s="280"/>
      <c r="K80" s="124"/>
      <c r="L80" s="117"/>
      <c r="M80" s="117"/>
      <c r="N80" s="117"/>
    </row>
    <row r="81" spans="3:14" ht="12.75">
      <c r="C81" s="279"/>
      <c r="D81" s="124"/>
      <c r="E81" s="124"/>
      <c r="F81" s="280"/>
      <c r="G81" s="280"/>
      <c r="H81" s="280"/>
      <c r="I81" s="280"/>
      <c r="J81" s="280"/>
      <c r="K81" s="124"/>
      <c r="L81" s="117"/>
      <c r="M81" s="117"/>
      <c r="N81" s="117"/>
    </row>
    <row r="82" spans="3:14" ht="12.75">
      <c r="C82" s="279"/>
      <c r="D82" s="124"/>
      <c r="E82" s="124"/>
      <c r="F82" s="280"/>
      <c r="G82" s="280"/>
      <c r="H82" s="280"/>
      <c r="I82" s="280"/>
      <c r="J82" s="280"/>
      <c r="K82" s="124"/>
      <c r="L82" s="117"/>
      <c r="M82" s="117"/>
      <c r="N82" s="117"/>
    </row>
    <row r="83" spans="3:14" ht="12.75">
      <c r="C83" s="281"/>
      <c r="D83" s="124"/>
      <c r="E83" s="124"/>
      <c r="F83" s="280"/>
      <c r="G83" s="280"/>
      <c r="H83" s="280"/>
      <c r="I83" s="280"/>
      <c r="J83" s="280"/>
      <c r="K83" s="124"/>
      <c r="L83" s="117"/>
      <c r="M83" s="117"/>
      <c r="N83" s="117"/>
    </row>
    <row r="84" spans="3:14" ht="12.75">
      <c r="C84" s="281"/>
      <c r="D84" s="124"/>
      <c r="E84" s="124"/>
      <c r="F84" s="280"/>
      <c r="G84" s="280"/>
      <c r="H84" s="280"/>
      <c r="I84" s="280"/>
      <c r="J84" s="280"/>
      <c r="K84" s="124"/>
      <c r="L84" s="117"/>
      <c r="M84" s="117"/>
      <c r="N84" s="117"/>
    </row>
    <row r="85" spans="3:14" ht="12.75">
      <c r="C85" s="281"/>
      <c r="D85" s="124"/>
      <c r="E85" s="124"/>
      <c r="F85" s="280"/>
      <c r="G85" s="280"/>
      <c r="H85" s="280"/>
      <c r="I85" s="280"/>
      <c r="J85" s="280"/>
      <c r="K85" s="124"/>
      <c r="L85" s="117"/>
      <c r="M85" s="117"/>
      <c r="N85" s="117"/>
    </row>
    <row r="86" spans="3:14" ht="12.75">
      <c r="C86" s="281"/>
      <c r="D86" s="124"/>
      <c r="E86" s="124"/>
      <c r="F86" s="280"/>
      <c r="G86" s="280"/>
      <c r="H86" s="280"/>
      <c r="I86" s="280"/>
      <c r="J86" s="280"/>
      <c r="K86" s="124"/>
      <c r="L86" s="117"/>
      <c r="M86" s="117"/>
      <c r="N86" s="117"/>
    </row>
    <row r="87" spans="3:14" ht="12.75">
      <c r="C87" s="281"/>
      <c r="D87" s="124"/>
      <c r="E87" s="124"/>
      <c r="F87" s="280"/>
      <c r="G87" s="280"/>
      <c r="H87" s="280"/>
      <c r="I87" s="280"/>
      <c r="J87" s="280"/>
      <c r="K87" s="124"/>
      <c r="L87" s="117"/>
      <c r="M87" s="117"/>
      <c r="N87" s="117"/>
    </row>
    <row r="88" spans="3:14" ht="12.75">
      <c r="C88" s="281"/>
      <c r="D88" s="124"/>
      <c r="E88" s="124"/>
      <c r="F88" s="280"/>
      <c r="G88" s="280"/>
      <c r="H88" s="280"/>
      <c r="I88" s="280"/>
      <c r="J88" s="280"/>
      <c r="K88" s="124"/>
      <c r="L88" s="117"/>
      <c r="M88" s="117"/>
      <c r="N88" s="117"/>
    </row>
    <row r="89" spans="3:14" ht="12.75">
      <c r="C89" s="281"/>
      <c r="D89" s="124"/>
      <c r="E89" s="124"/>
      <c r="F89" s="280"/>
      <c r="G89" s="280"/>
      <c r="H89" s="280"/>
      <c r="I89" s="280"/>
      <c r="J89" s="280"/>
      <c r="K89" s="124"/>
      <c r="L89" s="117"/>
      <c r="M89" s="117"/>
      <c r="N89" s="117"/>
    </row>
    <row r="90" spans="3:14" ht="12.75">
      <c r="C90" s="281"/>
      <c r="D90" s="124"/>
      <c r="E90" s="124"/>
      <c r="F90" s="280"/>
      <c r="G90" s="280"/>
      <c r="H90" s="280"/>
      <c r="I90" s="280"/>
      <c r="J90" s="280"/>
      <c r="K90" s="124"/>
      <c r="L90" s="117"/>
      <c r="M90" s="117"/>
      <c r="N90" s="117"/>
    </row>
    <row r="91" spans="3:14" ht="12.75">
      <c r="C91" s="280"/>
      <c r="D91" s="124"/>
      <c r="E91" s="124"/>
      <c r="F91" s="280"/>
      <c r="G91" s="280"/>
      <c r="H91" s="280"/>
      <c r="I91" s="280"/>
      <c r="J91" s="280"/>
      <c r="K91" s="124"/>
      <c r="L91" s="117"/>
      <c r="M91" s="117"/>
      <c r="N91" s="117"/>
    </row>
    <row r="92" spans="3:14" ht="12.75">
      <c r="C92" s="280"/>
      <c r="D92" s="124"/>
      <c r="E92" s="124"/>
      <c r="F92" s="280"/>
      <c r="G92" s="280"/>
      <c r="H92" s="280"/>
      <c r="I92" s="280"/>
      <c r="J92" s="280"/>
      <c r="K92" s="124"/>
      <c r="L92" s="117"/>
      <c r="M92" s="117"/>
      <c r="N92" s="117"/>
    </row>
    <row r="93" spans="3:14" ht="12.75">
      <c r="C93" s="280"/>
      <c r="D93" s="124"/>
      <c r="E93" s="124"/>
      <c r="F93" s="280"/>
      <c r="G93" s="280"/>
      <c r="H93" s="280"/>
      <c r="I93" s="280"/>
      <c r="J93" s="280"/>
      <c r="K93" s="124"/>
      <c r="L93" s="117"/>
      <c r="M93" s="117"/>
      <c r="N93" s="117"/>
    </row>
    <row r="94" spans="3:14" ht="12.75">
      <c r="C94" s="280"/>
      <c r="D94" s="124"/>
      <c r="E94" s="124"/>
      <c r="F94" s="280"/>
      <c r="G94" s="280"/>
      <c r="H94" s="280"/>
      <c r="I94" s="280"/>
      <c r="J94" s="280"/>
      <c r="K94" s="124"/>
      <c r="L94" s="117"/>
      <c r="M94" s="117"/>
      <c r="N94" s="117"/>
    </row>
    <row r="95" spans="3:14" ht="12.75">
      <c r="C95" s="280"/>
      <c r="D95" s="124"/>
      <c r="E95" s="124"/>
      <c r="F95" s="280"/>
      <c r="G95" s="280"/>
      <c r="H95" s="280"/>
      <c r="I95" s="280"/>
      <c r="J95" s="280"/>
      <c r="K95" s="124"/>
      <c r="L95" s="117"/>
      <c r="M95" s="117"/>
      <c r="N95" s="117"/>
    </row>
    <row r="96" spans="3:14" ht="12.75">
      <c r="C96" s="280"/>
      <c r="D96" s="124"/>
      <c r="E96" s="124"/>
      <c r="F96" s="280"/>
      <c r="G96" s="280"/>
      <c r="H96" s="280"/>
      <c r="I96" s="280"/>
      <c r="J96" s="280"/>
      <c r="K96" s="124"/>
      <c r="L96" s="117"/>
      <c r="M96" s="117"/>
      <c r="N96" s="117"/>
    </row>
    <row r="97" spans="3:14" ht="12.75">
      <c r="C97" s="280"/>
      <c r="D97" s="124"/>
      <c r="E97" s="124"/>
      <c r="F97" s="280"/>
      <c r="G97" s="280"/>
      <c r="H97" s="280"/>
      <c r="I97" s="280"/>
      <c r="J97" s="280"/>
      <c r="K97" s="124"/>
      <c r="L97" s="117"/>
      <c r="M97" s="117"/>
      <c r="N97" s="117"/>
    </row>
    <row r="98" spans="3:14" ht="12.75">
      <c r="C98" s="280"/>
      <c r="D98" s="124"/>
      <c r="E98" s="124"/>
      <c r="F98" s="280"/>
      <c r="G98" s="280"/>
      <c r="H98" s="280"/>
      <c r="I98" s="280"/>
      <c r="J98" s="280"/>
      <c r="K98" s="124"/>
      <c r="L98" s="117"/>
      <c r="M98" s="117"/>
      <c r="N98" s="117"/>
    </row>
    <row r="99" spans="3:14" ht="12.75">
      <c r="C99" s="280"/>
      <c r="D99" s="124"/>
      <c r="E99" s="124"/>
      <c r="F99" s="280"/>
      <c r="G99" s="280"/>
      <c r="H99" s="280"/>
      <c r="I99" s="280"/>
      <c r="J99" s="280"/>
      <c r="K99" s="124"/>
      <c r="L99" s="117"/>
      <c r="M99" s="117"/>
      <c r="N99" s="117"/>
    </row>
    <row r="100" spans="3:14" ht="12.75">
      <c r="C100" s="280"/>
      <c r="D100" s="124"/>
      <c r="E100" s="124"/>
      <c r="F100" s="280"/>
      <c r="G100" s="280"/>
      <c r="H100" s="280"/>
      <c r="I100" s="280"/>
      <c r="J100" s="280"/>
      <c r="K100" s="124"/>
      <c r="L100" s="117"/>
      <c r="M100" s="117"/>
      <c r="N100" s="117"/>
    </row>
    <row r="101" spans="3:14" ht="12.75">
      <c r="C101" s="280"/>
      <c r="D101" s="124"/>
      <c r="E101" s="124"/>
      <c r="F101" s="280"/>
      <c r="G101" s="280"/>
      <c r="H101" s="280"/>
      <c r="I101" s="280"/>
      <c r="J101" s="280"/>
      <c r="K101" s="124"/>
      <c r="L101" s="117"/>
      <c r="M101" s="117"/>
      <c r="N101" s="117"/>
    </row>
    <row r="102" spans="3:14" ht="12.75">
      <c r="C102" s="280"/>
      <c r="D102" s="124"/>
      <c r="E102" s="124"/>
      <c r="F102" s="280"/>
      <c r="G102" s="280"/>
      <c r="H102" s="280"/>
      <c r="I102" s="280"/>
      <c r="J102" s="280"/>
      <c r="K102" s="124"/>
      <c r="L102" s="117"/>
      <c r="M102" s="117"/>
      <c r="N102" s="117"/>
    </row>
    <row r="103" spans="3:14" ht="12.75">
      <c r="C103" s="280"/>
      <c r="D103" s="124"/>
      <c r="E103" s="124"/>
      <c r="F103" s="280"/>
      <c r="G103" s="280"/>
      <c r="H103" s="280"/>
      <c r="I103" s="280"/>
      <c r="J103" s="280"/>
      <c r="K103" s="124"/>
      <c r="L103" s="117"/>
      <c r="M103" s="117"/>
      <c r="N103" s="117"/>
    </row>
    <row r="104" spans="3:14" ht="12.75">
      <c r="C104" s="280"/>
      <c r="D104" s="124"/>
      <c r="E104" s="124"/>
      <c r="F104" s="280"/>
      <c r="G104" s="280"/>
      <c r="H104" s="280"/>
      <c r="I104" s="280"/>
      <c r="J104" s="280"/>
      <c r="K104" s="124"/>
      <c r="L104" s="117"/>
      <c r="M104" s="117"/>
      <c r="N104" s="117"/>
    </row>
    <row r="105" spans="3:14" ht="12.75">
      <c r="C105" s="280"/>
      <c r="D105" s="124"/>
      <c r="E105" s="124"/>
      <c r="F105" s="280"/>
      <c r="G105" s="280"/>
      <c r="H105" s="280"/>
      <c r="I105" s="280"/>
      <c r="J105" s="280"/>
      <c r="K105" s="124"/>
      <c r="L105" s="117"/>
      <c r="M105" s="117"/>
      <c r="N105" s="117"/>
    </row>
    <row r="106" spans="3:14" ht="12.75">
      <c r="C106" s="280"/>
      <c r="D106" s="124"/>
      <c r="E106" s="124"/>
      <c r="F106" s="280"/>
      <c r="G106" s="280"/>
      <c r="H106" s="280"/>
      <c r="I106" s="280"/>
      <c r="J106" s="280"/>
      <c r="K106" s="124"/>
      <c r="L106" s="117"/>
      <c r="M106" s="117"/>
      <c r="N106" s="117"/>
    </row>
    <row r="107" spans="3:14" ht="12.75">
      <c r="C107" s="158"/>
      <c r="D107" s="108"/>
      <c r="E107" s="124"/>
      <c r="F107" s="158"/>
      <c r="G107" s="158"/>
      <c r="H107" s="158"/>
      <c r="I107" s="158"/>
      <c r="J107" s="158"/>
      <c r="K107" s="124"/>
      <c r="L107" s="113"/>
      <c r="M107" s="113"/>
      <c r="N107" s="113"/>
    </row>
    <row r="108" spans="3:14" ht="12.75">
      <c r="C108" s="158"/>
      <c r="D108" s="108"/>
      <c r="E108" s="124"/>
      <c r="F108" s="158"/>
      <c r="G108" s="158"/>
      <c r="H108" s="158"/>
      <c r="I108" s="158"/>
      <c r="J108" s="158"/>
      <c r="K108" s="124"/>
      <c r="L108" s="113"/>
      <c r="M108" s="113"/>
      <c r="N108" s="113"/>
    </row>
    <row r="109" spans="3:14" ht="12.75">
      <c r="C109" s="158"/>
      <c r="D109" s="108"/>
      <c r="E109" s="124"/>
      <c r="F109" s="158"/>
      <c r="G109" s="158"/>
      <c r="H109" s="158"/>
      <c r="I109" s="158"/>
      <c r="J109" s="158"/>
      <c r="K109" s="124"/>
      <c r="L109" s="113"/>
      <c r="M109" s="113"/>
      <c r="N109" s="113"/>
    </row>
    <row r="110" spans="3:14" ht="12.75">
      <c r="C110" s="158"/>
      <c r="D110" s="108"/>
      <c r="E110" s="124"/>
      <c r="F110" s="158"/>
      <c r="G110" s="158"/>
      <c r="H110" s="158"/>
      <c r="I110" s="158"/>
      <c r="J110" s="158"/>
      <c r="K110" s="124"/>
      <c r="L110" s="113"/>
      <c r="M110" s="113"/>
      <c r="N110" s="113"/>
    </row>
    <row r="111" spans="3:14" ht="12.75">
      <c r="C111" s="158"/>
      <c r="D111" s="108"/>
      <c r="E111" s="124"/>
      <c r="F111" s="158"/>
      <c r="G111" s="158"/>
      <c r="H111" s="158"/>
      <c r="I111" s="158"/>
      <c r="J111" s="158"/>
      <c r="K111" s="124"/>
      <c r="L111" s="113"/>
      <c r="M111" s="113"/>
      <c r="N111" s="113"/>
    </row>
    <row r="112" spans="3:14" ht="12.75">
      <c r="C112" s="158"/>
      <c r="D112" s="108"/>
      <c r="E112" s="124"/>
      <c r="F112" s="158"/>
      <c r="G112" s="158"/>
      <c r="H112" s="158"/>
      <c r="I112" s="158"/>
      <c r="J112" s="158"/>
      <c r="K112" s="124"/>
      <c r="L112" s="113"/>
      <c r="M112" s="113"/>
      <c r="N112" s="113"/>
    </row>
    <row r="113" spans="3:14" ht="12.75">
      <c r="C113" s="158"/>
      <c r="D113" s="108"/>
      <c r="E113" s="124"/>
      <c r="F113" s="158"/>
      <c r="G113" s="158"/>
      <c r="H113" s="158"/>
      <c r="I113" s="158"/>
      <c r="J113" s="158"/>
      <c r="K113" s="124"/>
      <c r="L113" s="113"/>
      <c r="M113" s="113"/>
      <c r="N113" s="113"/>
    </row>
    <row r="114" spans="3:14" ht="12.75">
      <c r="C114" s="158"/>
      <c r="D114" s="108"/>
      <c r="E114" s="124"/>
      <c r="F114" s="158"/>
      <c r="G114" s="158"/>
      <c r="H114" s="158"/>
      <c r="I114" s="158"/>
      <c r="J114" s="158"/>
      <c r="K114" s="124"/>
      <c r="L114" s="113"/>
      <c r="M114" s="113"/>
      <c r="N114" s="113"/>
    </row>
    <row r="115" spans="3:14" ht="12.75">
      <c r="C115" s="158"/>
      <c r="D115" s="108"/>
      <c r="E115" s="124"/>
      <c r="F115" s="158"/>
      <c r="G115" s="158"/>
      <c r="H115" s="158"/>
      <c r="I115" s="158"/>
      <c r="J115" s="158"/>
      <c r="K115" s="124"/>
      <c r="L115" s="113"/>
      <c r="M115" s="113"/>
      <c r="N115" s="113"/>
    </row>
    <row r="116" spans="3:14" ht="12.75">
      <c r="C116" s="158"/>
      <c r="D116" s="108"/>
      <c r="E116" s="124"/>
      <c r="F116" s="158"/>
      <c r="G116" s="158"/>
      <c r="H116" s="158"/>
      <c r="I116" s="158"/>
      <c r="J116" s="158"/>
      <c r="K116" s="124"/>
      <c r="L116" s="113"/>
      <c r="M116" s="113"/>
      <c r="N116" s="113"/>
    </row>
    <row r="117" spans="3:14" ht="12.75">
      <c r="C117" s="158"/>
      <c r="D117" s="108"/>
      <c r="E117" s="124"/>
      <c r="F117" s="158"/>
      <c r="G117" s="158"/>
      <c r="H117" s="158"/>
      <c r="I117" s="158"/>
      <c r="J117" s="158"/>
      <c r="K117" s="124"/>
      <c r="L117" s="113"/>
      <c r="M117" s="113"/>
      <c r="N117" s="113"/>
    </row>
    <row r="118" spans="3:14" ht="12.75">
      <c r="C118" s="158"/>
      <c r="D118" s="108"/>
      <c r="E118" s="124"/>
      <c r="F118" s="158"/>
      <c r="G118" s="158"/>
      <c r="H118" s="158"/>
      <c r="I118" s="158"/>
      <c r="J118" s="158"/>
      <c r="K118" s="124"/>
      <c r="L118" s="113"/>
      <c r="M118" s="113"/>
      <c r="N118" s="113"/>
    </row>
    <row r="119" spans="3:14" ht="12.75">
      <c r="C119" s="158"/>
      <c r="D119" s="108"/>
      <c r="E119" s="124"/>
      <c r="F119" s="158"/>
      <c r="G119" s="158"/>
      <c r="H119" s="158"/>
      <c r="I119" s="158"/>
      <c r="J119" s="158"/>
      <c r="K119" s="124"/>
      <c r="L119" s="113"/>
      <c r="M119" s="113"/>
      <c r="N119" s="113"/>
    </row>
    <row r="120" spans="3:14" ht="12.75">
      <c r="C120" s="158"/>
      <c r="D120" s="108"/>
      <c r="E120" s="124"/>
      <c r="F120" s="158"/>
      <c r="G120" s="158"/>
      <c r="H120" s="158"/>
      <c r="I120" s="158"/>
      <c r="J120" s="158"/>
      <c r="K120" s="124"/>
      <c r="L120" s="113"/>
      <c r="M120" s="113"/>
      <c r="N120" s="113"/>
    </row>
    <row r="121" spans="3:14" ht="12.75">
      <c r="C121" s="158"/>
      <c r="D121" s="108"/>
      <c r="E121" s="124"/>
      <c r="F121" s="158"/>
      <c r="G121" s="158"/>
      <c r="H121" s="158"/>
      <c r="I121" s="158"/>
      <c r="J121" s="158"/>
      <c r="K121" s="124"/>
      <c r="L121" s="113"/>
      <c r="M121" s="113"/>
      <c r="N121" s="113"/>
    </row>
    <row r="122" spans="3:14" ht="12.75">
      <c r="C122" s="158"/>
      <c r="D122" s="108"/>
      <c r="E122" s="124"/>
      <c r="F122" s="158"/>
      <c r="G122" s="158"/>
      <c r="H122" s="158"/>
      <c r="I122" s="158"/>
      <c r="J122" s="158"/>
      <c r="K122" s="124"/>
      <c r="L122" s="113"/>
      <c r="M122" s="113"/>
      <c r="N122" s="113"/>
    </row>
    <row r="123" spans="3:14" ht="12.75">
      <c r="C123" s="158"/>
      <c r="D123" s="108"/>
      <c r="E123" s="124"/>
      <c r="F123" s="158"/>
      <c r="G123" s="158"/>
      <c r="H123" s="158"/>
      <c r="I123" s="158"/>
      <c r="J123" s="158"/>
      <c r="K123" s="124"/>
      <c r="L123" s="113"/>
      <c r="M123" s="113"/>
      <c r="N123" s="113"/>
    </row>
    <row r="124" spans="3:14" ht="12.75">
      <c r="C124" s="158"/>
      <c r="D124" s="108"/>
      <c r="E124" s="124"/>
      <c r="F124" s="158"/>
      <c r="G124" s="158"/>
      <c r="H124" s="158"/>
      <c r="I124" s="158"/>
      <c r="J124" s="158"/>
      <c r="K124" s="124"/>
      <c r="L124" s="113"/>
      <c r="M124" s="113"/>
      <c r="N124" s="113"/>
    </row>
    <row r="125" spans="3:14" ht="12.75">
      <c r="C125" s="158"/>
      <c r="D125" s="108"/>
      <c r="E125" s="124"/>
      <c r="F125" s="158"/>
      <c r="G125" s="158"/>
      <c r="H125" s="158"/>
      <c r="I125" s="158"/>
      <c r="J125" s="158"/>
      <c r="K125" s="124"/>
      <c r="L125" s="113"/>
      <c r="M125" s="113"/>
      <c r="N125" s="113"/>
    </row>
    <row r="126" spans="3:14" ht="12.75">
      <c r="C126" s="158"/>
      <c r="D126" s="108"/>
      <c r="E126" s="124"/>
      <c r="F126" s="158"/>
      <c r="G126" s="158"/>
      <c r="H126" s="158"/>
      <c r="I126" s="158"/>
      <c r="J126" s="158"/>
      <c r="K126" s="124"/>
      <c r="L126" s="113"/>
      <c r="M126" s="113"/>
      <c r="N126" s="113"/>
    </row>
    <row r="127" spans="3:14" ht="12.75">
      <c r="C127" s="158"/>
      <c r="D127" s="108"/>
      <c r="E127" s="124"/>
      <c r="F127" s="158"/>
      <c r="G127" s="158"/>
      <c r="H127" s="158"/>
      <c r="I127" s="158"/>
      <c r="J127" s="158"/>
      <c r="K127" s="124"/>
      <c r="L127" s="113"/>
      <c r="M127" s="113"/>
      <c r="N127" s="113"/>
    </row>
    <row r="128" spans="3:14" ht="12.75">
      <c r="C128" s="158"/>
      <c r="D128" s="108"/>
      <c r="E128" s="124"/>
      <c r="F128" s="158"/>
      <c r="G128" s="158"/>
      <c r="H128" s="158"/>
      <c r="I128" s="158"/>
      <c r="J128" s="158"/>
      <c r="K128" s="124"/>
      <c r="L128" s="113"/>
      <c r="M128" s="113"/>
      <c r="N128" s="113"/>
    </row>
    <row r="129" spans="3:14" ht="12.75">
      <c r="C129" s="158"/>
      <c r="D129" s="108"/>
      <c r="E129" s="124"/>
      <c r="F129" s="158"/>
      <c r="G129" s="158"/>
      <c r="H129" s="158"/>
      <c r="I129" s="158"/>
      <c r="J129" s="158"/>
      <c r="K129" s="124"/>
      <c r="L129" s="113"/>
      <c r="M129" s="113"/>
      <c r="N129" s="113"/>
    </row>
    <row r="130" spans="3:14" ht="12.75">
      <c r="C130" s="158"/>
      <c r="D130" s="108"/>
      <c r="E130" s="124"/>
      <c r="F130" s="158"/>
      <c r="G130" s="158"/>
      <c r="H130" s="158"/>
      <c r="I130" s="158"/>
      <c r="J130" s="158"/>
      <c r="K130" s="124"/>
      <c r="L130" s="113"/>
      <c r="M130" s="113"/>
      <c r="N130" s="113"/>
    </row>
    <row r="131" spans="3:14" ht="12.75">
      <c r="C131" s="158"/>
      <c r="D131" s="108"/>
      <c r="E131" s="124"/>
      <c r="F131" s="158"/>
      <c r="G131" s="158"/>
      <c r="H131" s="158"/>
      <c r="I131" s="158"/>
      <c r="J131" s="158"/>
      <c r="K131" s="124"/>
      <c r="L131" s="113"/>
      <c r="M131" s="113"/>
      <c r="N131" s="113"/>
    </row>
    <row r="132" spans="3:14" ht="12.75">
      <c r="C132" s="158"/>
      <c r="D132" s="108"/>
      <c r="E132" s="124"/>
      <c r="F132" s="158"/>
      <c r="G132" s="158"/>
      <c r="H132" s="158"/>
      <c r="I132" s="158"/>
      <c r="J132" s="158"/>
      <c r="K132" s="124"/>
      <c r="L132" s="113"/>
      <c r="M132" s="113"/>
      <c r="N132" s="113"/>
    </row>
    <row r="133" spans="3:14" ht="12.75">
      <c r="C133" s="158"/>
      <c r="D133" s="108"/>
      <c r="E133" s="124"/>
      <c r="F133" s="158"/>
      <c r="G133" s="158"/>
      <c r="H133" s="158"/>
      <c r="I133" s="158"/>
      <c r="J133" s="158"/>
      <c r="K133" s="124"/>
      <c r="L133" s="113"/>
      <c r="M133" s="113"/>
      <c r="N133" s="113"/>
    </row>
    <row r="134" spans="3:14" ht="12.75">
      <c r="C134" s="158"/>
      <c r="D134" s="108"/>
      <c r="E134" s="124"/>
      <c r="F134" s="158"/>
      <c r="G134" s="158"/>
      <c r="H134" s="158"/>
      <c r="I134" s="158"/>
      <c r="J134" s="158"/>
      <c r="K134" s="124"/>
      <c r="L134" s="113"/>
      <c r="M134" s="113"/>
      <c r="N134" s="113"/>
    </row>
    <row r="135" spans="3:14" ht="12.75">
      <c r="C135" s="158"/>
      <c r="D135" s="108"/>
      <c r="E135" s="124"/>
      <c r="F135" s="158"/>
      <c r="G135" s="158"/>
      <c r="H135" s="158"/>
      <c r="I135" s="158"/>
      <c r="J135" s="158"/>
      <c r="K135" s="124"/>
      <c r="L135" s="113"/>
      <c r="M135" s="113"/>
      <c r="N135" s="113"/>
    </row>
    <row r="136" spans="3:14" ht="12.75">
      <c r="C136" s="158"/>
      <c r="D136" s="108"/>
      <c r="E136" s="124"/>
      <c r="F136" s="158"/>
      <c r="G136" s="158"/>
      <c r="H136" s="158"/>
      <c r="I136" s="158"/>
      <c r="J136" s="158"/>
      <c r="K136" s="124"/>
      <c r="L136" s="113"/>
      <c r="M136" s="113"/>
      <c r="N136" s="113"/>
    </row>
    <row r="137" spans="3:14" ht="12.75">
      <c r="C137" s="158"/>
      <c r="D137" s="108"/>
      <c r="E137" s="124"/>
      <c r="F137" s="158"/>
      <c r="G137" s="158"/>
      <c r="H137" s="158"/>
      <c r="I137" s="158"/>
      <c r="J137" s="158"/>
      <c r="K137" s="124"/>
      <c r="L137" s="113"/>
      <c r="M137" s="113"/>
      <c r="N137" s="113"/>
    </row>
    <row r="138" spans="3:14" ht="12.75">
      <c r="C138" s="158"/>
      <c r="D138" s="108"/>
      <c r="E138" s="124"/>
      <c r="F138" s="158"/>
      <c r="G138" s="158"/>
      <c r="H138" s="158"/>
      <c r="I138" s="158"/>
      <c r="J138" s="158"/>
      <c r="K138" s="124"/>
      <c r="L138" s="113"/>
      <c r="M138" s="113"/>
      <c r="N138" s="113"/>
    </row>
    <row r="139" spans="3:14" ht="12.75">
      <c r="C139" s="158"/>
      <c r="D139" s="108"/>
      <c r="E139" s="124"/>
      <c r="F139" s="158"/>
      <c r="G139" s="158"/>
      <c r="H139" s="158"/>
      <c r="I139" s="158"/>
      <c r="J139" s="158"/>
      <c r="K139" s="124"/>
      <c r="L139" s="113"/>
      <c r="M139" s="113"/>
      <c r="N139" s="113"/>
    </row>
    <row r="140" spans="3:14" ht="12.75">
      <c r="C140" s="158"/>
      <c r="D140" s="108"/>
      <c r="E140" s="124"/>
      <c r="F140" s="158"/>
      <c r="G140" s="158"/>
      <c r="H140" s="158"/>
      <c r="I140" s="158"/>
      <c r="J140" s="158"/>
      <c r="K140" s="124"/>
      <c r="L140" s="113"/>
      <c r="M140" s="113"/>
      <c r="N140" s="113"/>
    </row>
    <row r="141" spans="3:14" ht="12.75">
      <c r="C141" s="158"/>
      <c r="D141" s="108"/>
      <c r="E141" s="124"/>
      <c r="F141" s="158"/>
      <c r="G141" s="158"/>
      <c r="H141" s="158"/>
      <c r="I141" s="158"/>
      <c r="J141" s="158"/>
      <c r="K141" s="124"/>
      <c r="L141" s="113"/>
      <c r="M141" s="113"/>
      <c r="N141" s="113"/>
    </row>
    <row r="142" spans="3:14" ht="12.75">
      <c r="C142" s="158"/>
      <c r="D142" s="108"/>
      <c r="E142" s="124"/>
      <c r="F142" s="158"/>
      <c r="G142" s="158"/>
      <c r="H142" s="158"/>
      <c r="I142" s="158"/>
      <c r="J142" s="158"/>
      <c r="K142" s="124"/>
      <c r="L142" s="113"/>
      <c r="M142" s="113"/>
      <c r="N142" s="113"/>
    </row>
    <row r="143" spans="3:14" ht="12.75">
      <c r="C143" s="158"/>
      <c r="D143" s="108"/>
      <c r="E143" s="124"/>
      <c r="F143" s="158"/>
      <c r="G143" s="158"/>
      <c r="H143" s="158"/>
      <c r="I143" s="158"/>
      <c r="J143" s="158"/>
      <c r="K143" s="124"/>
      <c r="L143" s="113"/>
      <c r="M143" s="113"/>
      <c r="N143" s="113"/>
    </row>
    <row r="144" spans="3:14" ht="12.75">
      <c r="C144" s="158"/>
      <c r="D144" s="108"/>
      <c r="E144" s="124"/>
      <c r="F144" s="158"/>
      <c r="G144" s="158"/>
      <c r="H144" s="158"/>
      <c r="I144" s="158"/>
      <c r="J144" s="158"/>
      <c r="K144" s="124"/>
      <c r="L144" s="113"/>
      <c r="M144" s="113"/>
      <c r="N144" s="113"/>
    </row>
    <row r="145" spans="3:14" ht="12.75">
      <c r="C145" s="158"/>
      <c r="D145" s="108"/>
      <c r="E145" s="124"/>
      <c r="F145" s="158"/>
      <c r="G145" s="158"/>
      <c r="H145" s="158"/>
      <c r="I145" s="158"/>
      <c r="J145" s="158"/>
      <c r="K145" s="124"/>
      <c r="L145" s="113"/>
      <c r="M145" s="113"/>
      <c r="N145" s="113"/>
    </row>
    <row r="146" spans="3:14" ht="12.75">
      <c r="C146" s="158"/>
      <c r="D146" s="108"/>
      <c r="E146" s="124"/>
      <c r="F146" s="158"/>
      <c r="G146" s="158"/>
      <c r="H146" s="158"/>
      <c r="I146" s="158"/>
      <c r="J146" s="158"/>
      <c r="K146" s="124"/>
      <c r="L146" s="113"/>
      <c r="M146" s="113"/>
      <c r="N146" s="113"/>
    </row>
    <row r="147" spans="3:14" ht="12.75">
      <c r="C147" s="158"/>
      <c r="D147" s="108"/>
      <c r="E147" s="124"/>
      <c r="F147" s="158"/>
      <c r="G147" s="158"/>
      <c r="H147" s="158"/>
      <c r="I147" s="158"/>
      <c r="J147" s="158"/>
      <c r="K147" s="124"/>
      <c r="L147" s="113"/>
      <c r="M147" s="113"/>
      <c r="N147" s="113"/>
    </row>
    <row r="148" spans="3:14" ht="12.75">
      <c r="C148" s="158"/>
      <c r="D148" s="108"/>
      <c r="E148" s="124"/>
      <c r="F148" s="158"/>
      <c r="G148" s="158"/>
      <c r="H148" s="158"/>
      <c r="I148" s="158"/>
      <c r="J148" s="158"/>
      <c r="K148" s="124"/>
      <c r="L148" s="113"/>
      <c r="M148" s="113"/>
      <c r="N148" s="113"/>
    </row>
    <row r="149" spans="3:14" ht="12.75">
      <c r="C149" s="158"/>
      <c r="D149" s="108"/>
      <c r="E149" s="124"/>
      <c r="F149" s="158"/>
      <c r="G149" s="158"/>
      <c r="H149" s="158"/>
      <c r="I149" s="158"/>
      <c r="J149" s="158"/>
      <c r="K149" s="124"/>
      <c r="L149" s="113"/>
      <c r="M149" s="113"/>
      <c r="N149" s="113"/>
    </row>
    <row r="150" spans="3:14" ht="12.75">
      <c r="C150" s="158"/>
      <c r="D150" s="108"/>
      <c r="E150" s="124"/>
      <c r="F150" s="158"/>
      <c r="G150" s="158"/>
      <c r="H150" s="158"/>
      <c r="I150" s="158"/>
      <c r="J150" s="158"/>
      <c r="K150" s="124"/>
      <c r="L150" s="113"/>
      <c r="M150" s="113"/>
      <c r="N150" s="113"/>
    </row>
    <row r="151" spans="3:14" ht="12.75">
      <c r="C151" s="158"/>
      <c r="D151" s="108"/>
      <c r="E151" s="124"/>
      <c r="F151" s="158"/>
      <c r="G151" s="158"/>
      <c r="H151" s="158"/>
      <c r="I151" s="158"/>
      <c r="J151" s="158"/>
      <c r="K151" s="124"/>
      <c r="L151" s="113"/>
      <c r="M151" s="113"/>
      <c r="N151" s="113"/>
    </row>
    <row r="152" spans="3:14" ht="12.75">
      <c r="C152" s="158"/>
      <c r="D152" s="108"/>
      <c r="E152" s="124"/>
      <c r="F152" s="158"/>
      <c r="G152" s="158"/>
      <c r="H152" s="158"/>
      <c r="I152" s="158"/>
      <c r="J152" s="158"/>
      <c r="K152" s="124"/>
      <c r="L152" s="113"/>
      <c r="M152" s="113"/>
      <c r="N152" s="113"/>
    </row>
    <row r="153" spans="3:14" ht="12.75">
      <c r="C153" s="158"/>
      <c r="D153" s="108"/>
      <c r="E153" s="124"/>
      <c r="F153" s="158"/>
      <c r="G153" s="158"/>
      <c r="H153" s="158"/>
      <c r="I153" s="158"/>
      <c r="J153" s="158"/>
      <c r="K153" s="124"/>
      <c r="L153" s="113"/>
      <c r="M153" s="113"/>
      <c r="N153" s="113"/>
    </row>
    <row r="154" spans="3:14" ht="12.75">
      <c r="C154" s="158"/>
      <c r="D154" s="108"/>
      <c r="E154" s="124"/>
      <c r="F154" s="158"/>
      <c r="G154" s="158"/>
      <c r="H154" s="158"/>
      <c r="I154" s="158"/>
      <c r="J154" s="158"/>
      <c r="K154" s="124"/>
      <c r="L154" s="113"/>
      <c r="M154" s="113"/>
      <c r="N154" s="113"/>
    </row>
    <row r="155" spans="3:14" ht="12.75">
      <c r="C155" s="158"/>
      <c r="D155" s="108"/>
      <c r="E155" s="124"/>
      <c r="F155" s="158"/>
      <c r="G155" s="158"/>
      <c r="H155" s="158"/>
      <c r="I155" s="158"/>
      <c r="J155" s="158"/>
      <c r="K155" s="124"/>
      <c r="L155" s="113"/>
      <c r="M155" s="113"/>
      <c r="N155" s="113"/>
    </row>
    <row r="156" spans="3:14" ht="12.75">
      <c r="C156" s="158"/>
      <c r="D156" s="108"/>
      <c r="E156" s="124"/>
      <c r="F156" s="158"/>
      <c r="G156" s="158"/>
      <c r="H156" s="158"/>
      <c r="I156" s="158"/>
      <c r="J156" s="158"/>
      <c r="K156" s="124"/>
      <c r="L156" s="113"/>
      <c r="M156" s="113"/>
      <c r="N156" s="113"/>
    </row>
    <row r="157" spans="3:14" ht="12.75">
      <c r="C157" s="158"/>
      <c r="D157" s="108"/>
      <c r="E157" s="124"/>
      <c r="F157" s="158"/>
      <c r="G157" s="158"/>
      <c r="H157" s="158"/>
      <c r="I157" s="158"/>
      <c r="J157" s="158"/>
      <c r="K157" s="124"/>
      <c r="L157" s="113"/>
      <c r="M157" s="113"/>
      <c r="N157" s="113"/>
    </row>
    <row r="158" spans="3:14" ht="12.75">
      <c r="C158" s="108"/>
      <c r="D158" s="108"/>
      <c r="E158" s="124"/>
      <c r="F158" s="176"/>
      <c r="G158" s="176"/>
      <c r="H158" s="249"/>
      <c r="I158" s="176"/>
      <c r="J158" s="176"/>
      <c r="K158" s="124"/>
      <c r="L158" s="113"/>
      <c r="M158" s="113"/>
      <c r="N158" s="113"/>
    </row>
    <row r="159" spans="3:14" ht="12.75">
      <c r="C159" s="108"/>
      <c r="D159" s="108"/>
      <c r="E159" s="124"/>
      <c r="F159" s="176"/>
      <c r="G159" s="176"/>
      <c r="H159" s="249"/>
      <c r="I159" s="176"/>
      <c r="J159" s="176"/>
      <c r="K159" s="124"/>
      <c r="L159" s="113"/>
      <c r="M159" s="113"/>
      <c r="N159" s="113"/>
    </row>
    <row r="160" spans="3:14" ht="12.75">
      <c r="C160" s="108"/>
      <c r="D160" s="108"/>
      <c r="E160" s="124"/>
      <c r="F160" s="176"/>
      <c r="G160" s="176"/>
      <c r="H160" s="249"/>
      <c r="I160" s="176"/>
      <c r="J160" s="176"/>
      <c r="K160" s="124"/>
      <c r="L160" s="113"/>
      <c r="M160" s="113"/>
      <c r="N160" s="113"/>
    </row>
    <row r="161" spans="3:14" ht="12.75">
      <c r="C161" s="108"/>
      <c r="D161" s="108"/>
      <c r="E161" s="124"/>
      <c r="F161" s="176"/>
      <c r="G161" s="176"/>
      <c r="H161" s="249"/>
      <c r="I161" s="176"/>
      <c r="J161" s="176"/>
      <c r="K161" s="124"/>
      <c r="L161" s="113"/>
      <c r="M161" s="113"/>
      <c r="N161" s="113"/>
    </row>
    <row r="162" spans="3:14" ht="12.75">
      <c r="C162" s="108"/>
      <c r="D162" s="108"/>
      <c r="E162" s="124"/>
      <c r="F162" s="176"/>
      <c r="G162" s="176"/>
      <c r="H162" s="249"/>
      <c r="I162" s="176"/>
      <c r="J162" s="176"/>
      <c r="K162" s="124"/>
      <c r="L162" s="113"/>
      <c r="M162" s="113"/>
      <c r="N162" s="113"/>
    </row>
    <row r="163" spans="3:14" ht="12.75">
      <c r="C163" s="108"/>
      <c r="D163" s="108"/>
      <c r="E163" s="124"/>
      <c r="F163" s="176"/>
      <c r="G163" s="176"/>
      <c r="H163" s="249"/>
      <c r="I163" s="176"/>
      <c r="J163" s="176"/>
      <c r="K163" s="124"/>
      <c r="L163" s="113"/>
      <c r="M163" s="113"/>
      <c r="N163" s="113"/>
    </row>
    <row r="164" spans="3:14" ht="12.75">
      <c r="C164" s="108"/>
      <c r="D164" s="108"/>
      <c r="E164" s="124"/>
      <c r="F164" s="176"/>
      <c r="G164" s="176"/>
      <c r="H164" s="249"/>
      <c r="I164" s="176"/>
      <c r="J164" s="176"/>
      <c r="K164" s="124"/>
      <c r="L164" s="113"/>
      <c r="M164" s="113"/>
      <c r="N164" s="113"/>
    </row>
    <row r="165" spans="3:14" ht="12.75">
      <c r="C165" s="108"/>
      <c r="D165" s="108"/>
      <c r="E165" s="124"/>
      <c r="F165" s="176"/>
      <c r="G165" s="176"/>
      <c r="H165" s="249"/>
      <c r="I165" s="176"/>
      <c r="J165" s="176"/>
      <c r="K165" s="124"/>
      <c r="L165" s="113"/>
      <c r="M165" s="113"/>
      <c r="N165" s="113"/>
    </row>
    <row r="166" spans="3:14" ht="12.75">
      <c r="C166" s="108"/>
      <c r="D166" s="108"/>
      <c r="E166" s="124"/>
      <c r="F166" s="176"/>
      <c r="G166" s="176"/>
      <c r="H166" s="249"/>
      <c r="I166" s="176"/>
      <c r="J166" s="176"/>
      <c r="K166" s="124"/>
      <c r="L166" s="113"/>
      <c r="M166" s="113"/>
      <c r="N166" s="113"/>
    </row>
    <row r="167" spans="3:14" ht="12.75">
      <c r="C167" s="108"/>
      <c r="D167" s="108"/>
      <c r="E167" s="124"/>
      <c r="F167" s="176"/>
      <c r="G167" s="176"/>
      <c r="H167" s="249"/>
      <c r="I167" s="176"/>
      <c r="J167" s="176"/>
      <c r="K167" s="124"/>
      <c r="L167" s="113"/>
      <c r="M167" s="113"/>
      <c r="N167" s="113"/>
    </row>
    <row r="168" spans="3:14" ht="12.75">
      <c r="C168" s="108"/>
      <c r="D168" s="108"/>
      <c r="E168" s="124"/>
      <c r="F168" s="108"/>
      <c r="G168" s="108"/>
      <c r="H168" s="108"/>
      <c r="I168" s="108"/>
      <c r="J168" s="108"/>
      <c r="K168" s="124"/>
      <c r="L168" s="113"/>
      <c r="M168" s="113"/>
      <c r="N168" s="113"/>
    </row>
    <row r="169" spans="3:14" ht="12.75">
      <c r="C169" s="108"/>
      <c r="D169" s="108"/>
      <c r="E169" s="124"/>
      <c r="F169" s="108"/>
      <c r="G169" s="108"/>
      <c r="H169" s="108"/>
      <c r="I169" s="108"/>
      <c r="J169" s="108"/>
      <c r="K169" s="124"/>
      <c r="L169" s="113"/>
      <c r="M169" s="113"/>
      <c r="N169" s="113"/>
    </row>
    <row r="170" spans="3:14" ht="12.75">
      <c r="C170" s="108"/>
      <c r="D170" s="108"/>
      <c r="E170" s="124"/>
      <c r="F170" s="108"/>
      <c r="G170" s="108"/>
      <c r="H170" s="108"/>
      <c r="I170" s="108"/>
      <c r="J170" s="108"/>
      <c r="K170" s="124"/>
      <c r="L170" s="113"/>
      <c r="M170" s="113"/>
      <c r="N170" s="113"/>
    </row>
    <row r="171" spans="3:14" ht="12.75">
      <c r="C171" s="108"/>
      <c r="D171" s="108"/>
      <c r="E171" s="124"/>
      <c r="F171" s="108"/>
      <c r="G171" s="108"/>
      <c r="H171" s="108"/>
      <c r="I171" s="108"/>
      <c r="J171" s="108"/>
      <c r="K171" s="124"/>
      <c r="L171" s="113"/>
      <c r="M171" s="113"/>
      <c r="N171" s="113"/>
    </row>
  </sheetData>
  <sheetProtection/>
  <mergeCells count="19">
    <mergeCell ref="I42:I43"/>
    <mergeCell ref="G4:G5"/>
    <mergeCell ref="G42:G43"/>
    <mergeCell ref="M4:M5"/>
    <mergeCell ref="M42:M43"/>
    <mergeCell ref="H4:H5"/>
    <mergeCell ref="H42:H43"/>
    <mergeCell ref="J4:J5"/>
    <mergeCell ref="J42:J43"/>
    <mergeCell ref="A2:C2"/>
    <mergeCell ref="D42:D43"/>
    <mergeCell ref="F42:F43"/>
    <mergeCell ref="L42:L43"/>
    <mergeCell ref="F4:F5"/>
    <mergeCell ref="L4:L5"/>
    <mergeCell ref="C4:C5"/>
    <mergeCell ref="D4:D5"/>
    <mergeCell ref="C42:C43"/>
    <mergeCell ref="I4:I5"/>
  </mergeCells>
  <hyperlinks>
    <hyperlink ref="A2" location="Index!A1" display="Back to Index"/>
  </hyperlinks>
  <printOptions/>
  <pageMargins left="0.75" right="0.75" top="0.76" bottom="1" header="0.5" footer="0.5"/>
  <pageSetup fitToHeight="1" fitToWidth="1" horizontalDpi="600" verticalDpi="600" orientation="portrait" scale="64" r:id="rId1"/>
  <headerFooter alignWithMargins="0">
    <oddFooter>&amp;L&amp;D &amp;T&amp;R&amp;F &amp;A</oddFooter>
  </headerFooter>
  <ignoredErrors>
    <ignoredError sqref="E58:E59 K44:K45 E53 K58:K63 E44 K37:K41 E37:E41 K46:K50 K52:K53 E46:E47 E50:E51 K16 E61:E63 E66:E69 K65:K69" 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L168"/>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N49" sqref="N49"/>
    </sheetView>
  </sheetViews>
  <sheetFormatPr defaultColWidth="9.140625" defaultRowHeight="12.75"/>
  <cols>
    <col min="1" max="1" width="2.00390625" style="0" customWidth="1"/>
    <col min="2" max="2" width="54.8515625" style="0" customWidth="1"/>
    <col min="3" max="3" width="10.7109375" style="321" customWidth="1"/>
    <col min="4" max="4" width="10.7109375" style="376" customWidth="1"/>
    <col min="5" max="7" width="10.7109375" style="125" customWidth="1"/>
    <col min="8" max="10" width="10.7109375" style="204" customWidth="1"/>
    <col min="11" max="11" width="4.421875" style="0" customWidth="1"/>
    <col min="12" max="12" width="8.57421875" style="0" customWidth="1"/>
  </cols>
  <sheetData>
    <row r="1" spans="1:12" s="304" customFormat="1" ht="20.25">
      <c r="A1" s="303" t="s">
        <v>175</v>
      </c>
      <c r="C1" s="317"/>
      <c r="D1" s="373"/>
      <c r="E1" s="305"/>
      <c r="F1" s="623"/>
      <c r="G1" s="307"/>
      <c r="H1" s="308"/>
      <c r="I1" s="308"/>
      <c r="J1" s="308"/>
      <c r="K1" s="306"/>
      <c r="L1" s="306"/>
    </row>
    <row r="2" spans="1:12" s="309" customFormat="1" ht="15">
      <c r="A2" s="1000" t="s">
        <v>52</v>
      </c>
      <c r="B2" s="1000"/>
      <c r="C2" s="1000"/>
      <c r="D2" s="372"/>
      <c r="E2" s="351"/>
      <c r="F2" s="624"/>
      <c r="G2" s="352"/>
      <c r="H2" s="430"/>
      <c r="I2" s="431"/>
      <c r="J2" s="431"/>
      <c r="L2" s="310"/>
    </row>
    <row r="3" spans="1:8" ht="15.75" thickBot="1">
      <c r="A3" s="42"/>
      <c r="B3" s="42"/>
      <c r="C3" s="783"/>
      <c r="D3" s="374"/>
      <c r="E3" s="340"/>
      <c r="F3" s="625"/>
      <c r="G3" s="340"/>
      <c r="H3" s="783"/>
    </row>
    <row r="4" spans="2:10" s="42" customFormat="1" ht="15.75" customHeight="1" thickTop="1">
      <c r="B4" s="83"/>
      <c r="C4" s="1001" t="s">
        <v>448</v>
      </c>
      <c r="D4" s="992" t="s">
        <v>451</v>
      </c>
      <c r="E4" s="311" t="s">
        <v>134</v>
      </c>
      <c r="F4" s="1001" t="s">
        <v>426</v>
      </c>
      <c r="G4" s="137" t="s">
        <v>134</v>
      </c>
      <c r="H4" s="990" t="s">
        <v>449</v>
      </c>
      <c r="I4" s="990" t="s">
        <v>450</v>
      </c>
      <c r="J4" s="132" t="s">
        <v>134</v>
      </c>
    </row>
    <row r="5" spans="2:10" s="42" customFormat="1" ht="16.5" customHeight="1" thickBot="1">
      <c r="B5" s="84" t="s">
        <v>133</v>
      </c>
      <c r="C5" s="1002"/>
      <c r="D5" s="993"/>
      <c r="E5" s="312" t="s">
        <v>135</v>
      </c>
      <c r="F5" s="1002"/>
      <c r="G5" s="138" t="s">
        <v>135</v>
      </c>
      <c r="H5" s="991"/>
      <c r="I5" s="991"/>
      <c r="J5" s="133" t="s">
        <v>135</v>
      </c>
    </row>
    <row r="6" spans="2:10" s="42" customFormat="1" ht="15.75" thickTop="1">
      <c r="B6" s="238"/>
      <c r="C6" s="363"/>
      <c r="D6" s="257"/>
      <c r="E6" s="230"/>
      <c r="F6" s="626"/>
      <c r="G6" s="126"/>
      <c r="H6" s="86"/>
      <c r="I6" s="86"/>
      <c r="J6" s="86"/>
    </row>
    <row r="7" spans="2:10" s="42" customFormat="1" ht="15">
      <c r="B7" s="87" t="s">
        <v>136</v>
      </c>
      <c r="C7" s="364"/>
      <c r="D7" s="255"/>
      <c r="E7" s="230"/>
      <c r="F7" s="626"/>
      <c r="G7" s="230"/>
      <c r="H7" s="432"/>
      <c r="I7" s="258"/>
      <c r="J7" s="258"/>
    </row>
    <row r="8" spans="2:10" s="42" customFormat="1" ht="15">
      <c r="B8" s="181" t="s">
        <v>18</v>
      </c>
      <c r="C8" s="163">
        <v>3790</v>
      </c>
      <c r="D8" s="144">
        <v>2942</v>
      </c>
      <c r="E8" s="70">
        <v>28.82392929979605</v>
      </c>
      <c r="F8" s="627">
        <v>3574</v>
      </c>
      <c r="G8" s="129">
        <v>6.043648573027416</v>
      </c>
      <c r="H8" s="288">
        <v>13798</v>
      </c>
      <c r="I8" s="144">
        <v>10833</v>
      </c>
      <c r="J8" s="70">
        <v>27.370072925320788</v>
      </c>
    </row>
    <row r="9" spans="2:10" s="42" customFormat="1" ht="15">
      <c r="B9" s="181" t="s">
        <v>19</v>
      </c>
      <c r="C9" s="163">
        <v>1460</v>
      </c>
      <c r="D9" s="330">
        <v>845</v>
      </c>
      <c r="E9" s="254">
        <v>72.78106508875739</v>
      </c>
      <c r="F9" s="164">
        <v>1301</v>
      </c>
      <c r="G9" s="914">
        <v>12.221368178324376</v>
      </c>
      <c r="H9" s="825">
        <v>4843</v>
      </c>
      <c r="I9" s="330">
        <v>3042</v>
      </c>
      <c r="J9" s="254">
        <v>59.204470742932294</v>
      </c>
    </row>
    <row r="10" spans="2:10" s="42" customFormat="1" ht="15">
      <c r="B10" s="331" t="s">
        <v>2</v>
      </c>
      <c r="C10" s="827">
        <v>2330</v>
      </c>
      <c r="D10" s="332">
        <v>2097</v>
      </c>
      <c r="E10" s="707">
        <v>11.111111111111116</v>
      </c>
      <c r="F10" s="628">
        <v>2273</v>
      </c>
      <c r="G10" s="333">
        <v>2.5076990761108586</v>
      </c>
      <c r="H10" s="826">
        <v>8955</v>
      </c>
      <c r="I10" s="377">
        <v>7791</v>
      </c>
      <c r="J10" s="707">
        <v>14.94031574894108</v>
      </c>
    </row>
    <row r="11" spans="2:10" s="42" customFormat="1" ht="15">
      <c r="B11" s="181" t="s">
        <v>137</v>
      </c>
      <c r="C11" s="163">
        <v>635</v>
      </c>
      <c r="D11" s="330">
        <v>636</v>
      </c>
      <c r="E11" s="123">
        <v>-0.15723270440252124</v>
      </c>
      <c r="F11" s="164">
        <v>695</v>
      </c>
      <c r="G11" s="129">
        <v>-8.633093525179858</v>
      </c>
      <c r="H11" s="288">
        <v>2780</v>
      </c>
      <c r="I11" s="144">
        <v>2622</v>
      </c>
      <c r="J11" s="123">
        <v>6.025934401220434</v>
      </c>
    </row>
    <row r="12" spans="2:10" s="42" customFormat="1" ht="15">
      <c r="B12" s="181" t="s">
        <v>173</v>
      </c>
      <c r="C12" s="163">
        <v>229</v>
      </c>
      <c r="D12" s="330">
        <v>228</v>
      </c>
      <c r="E12" s="123">
        <v>0.43859649122806044</v>
      </c>
      <c r="F12" s="144">
        <v>354</v>
      </c>
      <c r="G12" s="123">
        <v>-35.31073446327684</v>
      </c>
      <c r="H12" s="288">
        <v>1178</v>
      </c>
      <c r="I12" s="144">
        <v>1058</v>
      </c>
      <c r="J12" s="123">
        <v>11.342155009451794</v>
      </c>
    </row>
    <row r="13" spans="2:10" s="42" customFormat="1" ht="15">
      <c r="B13" s="181" t="s">
        <v>215</v>
      </c>
      <c r="C13" s="163">
        <v>31</v>
      </c>
      <c r="D13" s="330">
        <v>107</v>
      </c>
      <c r="E13" s="123">
        <v>-71.02803738317758</v>
      </c>
      <c r="F13" s="144">
        <v>48</v>
      </c>
      <c r="G13" s="123">
        <v>-35.416666666666664</v>
      </c>
      <c r="H13" s="291">
        <v>131</v>
      </c>
      <c r="I13" s="142">
        <v>424</v>
      </c>
      <c r="J13" s="123">
        <v>-69.10377358490565</v>
      </c>
    </row>
    <row r="14" spans="2:10" s="42" customFormat="1" ht="15">
      <c r="B14" s="337" t="s">
        <v>21</v>
      </c>
      <c r="C14" s="163">
        <v>20</v>
      </c>
      <c r="D14" s="920">
        <v>-13</v>
      </c>
      <c r="E14" s="123" t="s">
        <v>337</v>
      </c>
      <c r="F14" s="336">
        <v>5</v>
      </c>
      <c r="G14" s="336" t="s">
        <v>461</v>
      </c>
      <c r="H14" s="288">
        <v>139</v>
      </c>
      <c r="I14" s="160">
        <v>379</v>
      </c>
      <c r="J14" s="123">
        <v>-63.3245382585752</v>
      </c>
    </row>
    <row r="15" spans="2:10" s="42" customFormat="1" ht="15">
      <c r="B15" s="334" t="s">
        <v>20</v>
      </c>
      <c r="C15" s="826">
        <v>915</v>
      </c>
      <c r="D15" s="335">
        <v>958</v>
      </c>
      <c r="E15" s="707">
        <v>-4.488517745302712</v>
      </c>
      <c r="F15" s="630">
        <v>1102</v>
      </c>
      <c r="G15" s="333">
        <v>-16.96914700544465</v>
      </c>
      <c r="H15" s="826">
        <v>4228</v>
      </c>
      <c r="I15" s="377">
        <v>4483</v>
      </c>
      <c r="J15" s="707">
        <v>-5.688155253178673</v>
      </c>
    </row>
    <row r="16" spans="2:10" s="42" customFormat="1" ht="15">
      <c r="B16" s="313" t="s">
        <v>3</v>
      </c>
      <c r="C16" s="825">
        <v>3245</v>
      </c>
      <c r="D16" s="164">
        <v>3055</v>
      </c>
      <c r="E16" s="254">
        <v>6.219312602291316</v>
      </c>
      <c r="F16" s="629">
        <v>3375</v>
      </c>
      <c r="G16" s="123">
        <v>-3.8518518518518507</v>
      </c>
      <c r="H16" s="825">
        <v>13183</v>
      </c>
      <c r="I16" s="164">
        <v>12274</v>
      </c>
      <c r="J16" s="254">
        <v>7.40589864754766</v>
      </c>
    </row>
    <row r="17" spans="2:10" s="42" customFormat="1" ht="15">
      <c r="B17" s="181" t="s">
        <v>138</v>
      </c>
      <c r="C17" s="163">
        <v>804</v>
      </c>
      <c r="D17" s="330">
        <v>694</v>
      </c>
      <c r="E17" s="123">
        <v>15.85014409221901</v>
      </c>
      <c r="F17" s="144">
        <v>813</v>
      </c>
      <c r="G17" s="123">
        <v>-1.1070110701106972</v>
      </c>
      <c r="H17" s="288">
        <v>3188</v>
      </c>
      <c r="I17" s="123">
        <v>2825</v>
      </c>
      <c r="J17" s="123">
        <v>12.849557522123888</v>
      </c>
    </row>
    <row r="18" spans="2:10" s="42" customFormat="1" ht="15">
      <c r="B18" s="337" t="s">
        <v>140</v>
      </c>
      <c r="C18" s="163">
        <v>697</v>
      </c>
      <c r="D18" s="339">
        <v>693</v>
      </c>
      <c r="E18" s="123">
        <v>0.5772005772005873</v>
      </c>
      <c r="F18" s="630">
        <v>668</v>
      </c>
      <c r="G18" s="336">
        <v>4.341317365269459</v>
      </c>
      <c r="H18" s="271">
        <v>2626</v>
      </c>
      <c r="I18" s="123">
        <v>2380</v>
      </c>
      <c r="J18" s="123">
        <v>10.33613445378152</v>
      </c>
    </row>
    <row r="19" spans="2:10" s="42" customFormat="1" ht="15">
      <c r="B19" s="334" t="s">
        <v>141</v>
      </c>
      <c r="C19" s="826">
        <v>1501</v>
      </c>
      <c r="D19" s="335">
        <v>1387</v>
      </c>
      <c r="E19" s="707">
        <v>8.219178082191792</v>
      </c>
      <c r="F19" s="631">
        <v>1481</v>
      </c>
      <c r="G19" s="338">
        <v>1.3504388926401045</v>
      </c>
      <c r="H19" s="910">
        <v>5814</v>
      </c>
      <c r="I19" s="333">
        <v>5205</v>
      </c>
      <c r="J19" s="707">
        <v>11.700288184438046</v>
      </c>
    </row>
    <row r="20" spans="2:10" s="42" customFormat="1" ht="15">
      <c r="B20" s="87" t="s">
        <v>4</v>
      </c>
      <c r="C20" s="296">
        <v>1744</v>
      </c>
      <c r="D20" s="330">
        <v>1668</v>
      </c>
      <c r="E20" s="123">
        <v>4.55635491606714</v>
      </c>
      <c r="F20" s="144">
        <v>1894</v>
      </c>
      <c r="G20" s="123">
        <v>-7.9197465681098205</v>
      </c>
      <c r="H20" s="288">
        <v>7369</v>
      </c>
      <c r="I20" s="159">
        <v>7069</v>
      </c>
      <c r="J20" s="123">
        <v>4.243881737162258</v>
      </c>
    </row>
    <row r="21" spans="2:10" s="42" customFormat="1" ht="15">
      <c r="B21" s="181" t="s">
        <v>5</v>
      </c>
      <c r="C21" s="163">
        <v>205</v>
      </c>
      <c r="D21" s="330">
        <v>225</v>
      </c>
      <c r="E21" s="254">
        <v>-8.888888888888891</v>
      </c>
      <c r="F21" s="164">
        <v>236</v>
      </c>
      <c r="G21" s="914">
        <v>-13.135593220338981</v>
      </c>
      <c r="H21" s="825">
        <v>710</v>
      </c>
      <c r="I21" s="330">
        <v>1894</v>
      </c>
      <c r="J21" s="254">
        <v>-62.51319957761352</v>
      </c>
    </row>
    <row r="22" spans="2:10" s="42" customFormat="1" ht="15">
      <c r="B22" s="87" t="s">
        <v>183</v>
      </c>
      <c r="C22" s="296">
        <v>1539</v>
      </c>
      <c r="D22" s="330">
        <v>1443</v>
      </c>
      <c r="E22" s="123">
        <v>6.652806652806653</v>
      </c>
      <c r="F22" s="632">
        <v>1658</v>
      </c>
      <c r="G22" s="914">
        <v>-7.177322074788906</v>
      </c>
      <c r="H22" s="296">
        <v>6659</v>
      </c>
      <c r="I22" s="330">
        <v>5175</v>
      </c>
      <c r="J22" s="123">
        <v>28.67632850241546</v>
      </c>
    </row>
    <row r="23" spans="2:10" s="42" customFormat="1" ht="15">
      <c r="B23" s="337" t="s">
        <v>44</v>
      </c>
      <c r="C23" s="163">
        <v>211</v>
      </c>
      <c r="D23" s="339">
        <v>218</v>
      </c>
      <c r="E23" s="254">
        <v>-3.2110091743119296</v>
      </c>
      <c r="F23" s="330">
        <v>236</v>
      </c>
      <c r="G23" s="336">
        <v>-10.593220338983055</v>
      </c>
      <c r="H23" s="296">
        <v>1006</v>
      </c>
      <c r="I23" s="400">
        <v>671</v>
      </c>
      <c r="J23" s="254">
        <v>49.92548435171387</v>
      </c>
    </row>
    <row r="24" spans="2:10" s="42" customFormat="1" ht="15.75" thickBot="1">
      <c r="B24" s="341" t="s">
        <v>37</v>
      </c>
      <c r="C24" s="828">
        <v>1328</v>
      </c>
      <c r="D24" s="344">
        <v>1225</v>
      </c>
      <c r="E24" s="342">
        <v>8.408163265306111</v>
      </c>
      <c r="F24" s="633">
        <v>1422</v>
      </c>
      <c r="G24" s="342">
        <v>-6.610407876230662</v>
      </c>
      <c r="H24" s="911">
        <v>5653</v>
      </c>
      <c r="I24" s="401">
        <v>4504</v>
      </c>
      <c r="J24" s="342">
        <v>25.51065719360568</v>
      </c>
    </row>
    <row r="25" spans="2:10" s="42" customFormat="1" ht="15.75" thickTop="1">
      <c r="B25" s="181"/>
      <c r="C25" s="823"/>
      <c r="D25" s="163"/>
      <c r="E25" s="906"/>
      <c r="F25" s="144"/>
      <c r="G25" s="908"/>
      <c r="H25" s="120"/>
      <c r="J25" s="906"/>
    </row>
    <row r="26" spans="2:10" s="42" customFormat="1" ht="15">
      <c r="B26" s="181" t="s">
        <v>142</v>
      </c>
      <c r="C26" s="823"/>
      <c r="D26" s="163"/>
      <c r="E26" s="906"/>
      <c r="F26" s="144"/>
      <c r="G26" s="908"/>
      <c r="H26" s="907"/>
      <c r="J26" s="906"/>
    </row>
    <row r="27" spans="2:10" s="42" customFormat="1" ht="15">
      <c r="B27" s="87" t="s">
        <v>270</v>
      </c>
      <c r="C27" s="163">
        <v>1319</v>
      </c>
      <c r="D27" s="144">
        <v>1194</v>
      </c>
      <c r="E27" s="123">
        <v>10.469011725293132</v>
      </c>
      <c r="F27" s="159">
        <v>1413</v>
      </c>
      <c r="G27" s="123">
        <v>-6.652512384996456</v>
      </c>
      <c r="H27" s="354">
        <v>5577</v>
      </c>
      <c r="I27" s="123">
        <v>4371</v>
      </c>
      <c r="J27" s="123">
        <v>27.590940288263567</v>
      </c>
    </row>
    <row r="28" spans="2:10" s="42" customFormat="1" ht="15">
      <c r="B28" s="337" t="s">
        <v>271</v>
      </c>
      <c r="C28" s="163">
        <v>9</v>
      </c>
      <c r="D28" s="339">
        <v>31</v>
      </c>
      <c r="E28" s="336">
        <v>-70.96774193548387</v>
      </c>
      <c r="F28" s="164">
        <v>9</v>
      </c>
      <c r="G28" s="336">
        <v>0</v>
      </c>
      <c r="H28" s="912">
        <v>76</v>
      </c>
      <c r="I28" s="336">
        <v>133</v>
      </c>
      <c r="J28" s="336">
        <v>-42.85714285714286</v>
      </c>
    </row>
    <row r="29" spans="2:10" s="42" customFormat="1" ht="15.75" thickBot="1">
      <c r="B29" s="343"/>
      <c r="C29" s="828">
        <v>1328</v>
      </c>
      <c r="D29" s="344">
        <v>1225</v>
      </c>
      <c r="E29" s="342">
        <v>8.408163265306111</v>
      </c>
      <c r="F29" s="344">
        <v>1422</v>
      </c>
      <c r="G29" s="342">
        <v>-6.610407876230662</v>
      </c>
      <c r="H29" s="913">
        <v>5653</v>
      </c>
      <c r="I29" s="342">
        <v>4504</v>
      </c>
      <c r="J29" s="342">
        <v>25.51065719360568</v>
      </c>
    </row>
    <row r="30" spans="1:7" ht="15.75" thickTop="1">
      <c r="A30" s="42"/>
      <c r="B30" s="52"/>
      <c r="C30" s="353"/>
      <c r="D30" s="105"/>
      <c r="E30" s="210"/>
      <c r="F30" s="634"/>
      <c r="G30" s="210"/>
    </row>
    <row r="31" spans="1:7" ht="15">
      <c r="A31" s="42"/>
      <c r="B31" s="52"/>
      <c r="C31" s="328"/>
      <c r="D31" s="105"/>
      <c r="E31" s="210"/>
      <c r="F31" s="634"/>
      <c r="G31" s="210"/>
    </row>
    <row r="32" spans="2:7" ht="15">
      <c r="B32" s="201" t="s">
        <v>223</v>
      </c>
      <c r="C32" s="394"/>
      <c r="D32" s="228"/>
      <c r="E32" s="395"/>
      <c r="F32" s="635"/>
      <c r="G32" s="395"/>
    </row>
    <row r="33" spans="1:7" ht="15.75" thickBot="1">
      <c r="A33" s="42"/>
      <c r="B33" s="52"/>
      <c r="C33" s="328"/>
      <c r="D33" s="105"/>
      <c r="E33" s="104"/>
      <c r="F33" s="107"/>
      <c r="G33" s="104"/>
    </row>
    <row r="34" spans="1:10" ht="17.25" customHeight="1" thickTop="1">
      <c r="A34" s="42"/>
      <c r="B34" s="83"/>
      <c r="C34" s="990" t="s">
        <v>448</v>
      </c>
      <c r="D34" s="990" t="s">
        <v>451</v>
      </c>
      <c r="E34" s="137" t="s">
        <v>134</v>
      </c>
      <c r="F34" s="990" t="s">
        <v>426</v>
      </c>
      <c r="G34" s="137" t="s">
        <v>134</v>
      </c>
      <c r="H34" s="990" t="s">
        <v>449</v>
      </c>
      <c r="I34" s="990" t="s">
        <v>450</v>
      </c>
      <c r="J34" s="132" t="s">
        <v>134</v>
      </c>
    </row>
    <row r="35" spans="1:10" ht="15.75" thickBot="1">
      <c r="A35" s="42"/>
      <c r="B35" s="84" t="s">
        <v>133</v>
      </c>
      <c r="C35" s="991"/>
      <c r="D35" s="991"/>
      <c r="E35" s="138" t="s">
        <v>135</v>
      </c>
      <c r="F35" s="991"/>
      <c r="G35" s="138" t="s">
        <v>135</v>
      </c>
      <c r="H35" s="991"/>
      <c r="I35" s="991"/>
      <c r="J35" s="133" t="s">
        <v>135</v>
      </c>
    </row>
    <row r="36" spans="1:7" ht="15.75" thickTop="1">
      <c r="A36" s="42"/>
      <c r="B36" s="238"/>
      <c r="C36" s="163"/>
      <c r="D36" s="329"/>
      <c r="E36" s="123"/>
      <c r="F36" s="636"/>
      <c r="G36" s="123"/>
    </row>
    <row r="37" spans="1:11" ht="15">
      <c r="A37" s="42"/>
      <c r="B37" s="87" t="s">
        <v>37</v>
      </c>
      <c r="C37" s="163">
        <v>1328</v>
      </c>
      <c r="D37" s="123">
        <v>1225</v>
      </c>
      <c r="E37" s="70">
        <v>8.408163265306111</v>
      </c>
      <c r="F37" s="637">
        <v>1422</v>
      </c>
      <c r="G37" s="70">
        <v>-6.610407876230662</v>
      </c>
      <c r="H37" s="163">
        <v>5653</v>
      </c>
      <c r="I37" s="144">
        <v>4504</v>
      </c>
      <c r="J37" s="123">
        <v>25.51065719360568</v>
      </c>
      <c r="K37" s="204"/>
    </row>
    <row r="38" spans="1:11" ht="15">
      <c r="A38" s="42"/>
      <c r="B38" s="87"/>
      <c r="C38" s="354"/>
      <c r="D38" s="123"/>
      <c r="E38" s="123"/>
      <c r="F38" s="123"/>
      <c r="G38" s="123"/>
      <c r="K38" s="204"/>
    </row>
    <row r="39" spans="1:11" ht="15">
      <c r="A39" s="42"/>
      <c r="B39" s="87" t="s">
        <v>299</v>
      </c>
      <c r="C39" s="354"/>
      <c r="D39" s="123"/>
      <c r="E39" s="123"/>
      <c r="F39" s="123"/>
      <c r="G39" s="123"/>
      <c r="K39" s="204"/>
    </row>
    <row r="40" spans="1:11" ht="15">
      <c r="A40" s="42"/>
      <c r="B40" s="87"/>
      <c r="C40" s="354"/>
      <c r="D40" s="123"/>
      <c r="E40" s="123"/>
      <c r="F40" s="123"/>
      <c r="G40" s="123"/>
      <c r="K40" s="204"/>
    </row>
    <row r="41" spans="1:12" ht="30" customHeight="1">
      <c r="A41" s="42"/>
      <c r="B41" s="87" t="s">
        <v>300</v>
      </c>
      <c r="C41" s="354"/>
      <c r="D41" s="123"/>
      <c r="E41" s="123"/>
      <c r="F41" s="123"/>
      <c r="G41" s="123"/>
      <c r="K41" s="204"/>
      <c r="L41" s="204"/>
    </row>
    <row r="42" spans="1:12" ht="15">
      <c r="A42" s="42"/>
      <c r="B42" s="181" t="s">
        <v>333</v>
      </c>
      <c r="C42" s="271">
        <v>-37</v>
      </c>
      <c r="D42" s="129">
        <v>19</v>
      </c>
      <c r="E42" s="70" t="s">
        <v>337</v>
      </c>
      <c r="F42" s="70">
        <v>-113</v>
      </c>
      <c r="G42" s="70">
        <v>67.25663716814158</v>
      </c>
      <c r="H42" s="271">
        <v>-94</v>
      </c>
      <c r="I42" s="129">
        <v>-178</v>
      </c>
      <c r="J42" s="123">
        <v>47.19101123595506</v>
      </c>
      <c r="K42" s="204"/>
      <c r="L42" s="204"/>
    </row>
    <row r="43" spans="1:12" ht="15" customHeight="1">
      <c r="A43" s="42"/>
      <c r="B43" s="181" t="s">
        <v>334</v>
      </c>
      <c r="C43" s="163">
        <v>1</v>
      </c>
      <c r="D43" s="129">
        <v>1</v>
      </c>
      <c r="E43" s="70">
        <v>0</v>
      </c>
      <c r="F43" s="70">
        <v>0</v>
      </c>
      <c r="G43" s="70" t="s">
        <v>337</v>
      </c>
      <c r="H43" s="271">
        <v>3</v>
      </c>
      <c r="I43" s="129">
        <v>-4</v>
      </c>
      <c r="J43" s="123" t="s">
        <v>337</v>
      </c>
      <c r="K43" s="204"/>
      <c r="L43" s="204"/>
    </row>
    <row r="44" spans="1:12" ht="48.75" customHeight="1">
      <c r="A44" s="42"/>
      <c r="B44" s="761" t="s">
        <v>420</v>
      </c>
      <c r="C44" s="271"/>
      <c r="D44" s="271"/>
      <c r="E44" s="70"/>
      <c r="F44" s="70"/>
      <c r="G44" s="70"/>
      <c r="H44" s="271"/>
      <c r="I44" s="271"/>
      <c r="J44" s="123"/>
      <c r="K44" s="204"/>
      <c r="L44" s="204"/>
    </row>
    <row r="45" spans="1:12" ht="15" customHeight="1">
      <c r="A45" s="42"/>
      <c r="B45" s="91" t="s">
        <v>146</v>
      </c>
      <c r="C45" s="271">
        <v>132</v>
      </c>
      <c r="D45" s="129">
        <v>-89</v>
      </c>
      <c r="E45" s="70" t="s">
        <v>337</v>
      </c>
      <c r="F45" s="70">
        <v>-3</v>
      </c>
      <c r="G45" s="70" t="s">
        <v>337</v>
      </c>
      <c r="H45" s="271">
        <v>-161</v>
      </c>
      <c r="I45" s="129">
        <v>321</v>
      </c>
      <c r="J45" s="123" t="s">
        <v>337</v>
      </c>
      <c r="K45" s="70"/>
      <c r="L45" s="391"/>
    </row>
    <row r="46" spans="1:12" ht="15" customHeight="1">
      <c r="A46" s="42"/>
      <c r="B46" s="91" t="s">
        <v>192</v>
      </c>
      <c r="C46" s="271">
        <v>-7</v>
      </c>
      <c r="D46" s="129">
        <v>-92</v>
      </c>
      <c r="E46" s="70">
        <v>92.3913043478261</v>
      </c>
      <c r="F46" s="70">
        <v>-6</v>
      </c>
      <c r="G46" s="70">
        <v>-16.666666666666675</v>
      </c>
      <c r="H46" s="271">
        <v>-5</v>
      </c>
      <c r="I46" s="129">
        <v>-312</v>
      </c>
      <c r="J46" s="123">
        <v>98.3974358974359</v>
      </c>
      <c r="K46" s="70"/>
      <c r="L46" s="391"/>
    </row>
    <row r="47" spans="1:12" ht="28.5" customHeight="1">
      <c r="A47" s="42"/>
      <c r="B47" s="92" t="s">
        <v>301</v>
      </c>
      <c r="C47" s="271">
        <v>-8</v>
      </c>
      <c r="D47" s="129">
        <v>16</v>
      </c>
      <c r="E47" s="70" t="s">
        <v>337</v>
      </c>
      <c r="F47" s="70">
        <v>-6</v>
      </c>
      <c r="G47" s="70">
        <v>-33.33333333333333</v>
      </c>
      <c r="H47" s="271">
        <v>8</v>
      </c>
      <c r="I47" s="129">
        <v>6</v>
      </c>
      <c r="J47" s="123">
        <v>33.33333333333333</v>
      </c>
      <c r="K47" s="70"/>
      <c r="L47" s="392"/>
    </row>
    <row r="48" spans="1:11" ht="15" customHeight="1">
      <c r="A48" s="42"/>
      <c r="B48" s="181" t="s">
        <v>188</v>
      </c>
      <c r="C48" s="271"/>
      <c r="D48" s="70"/>
      <c r="E48" s="70"/>
      <c r="F48" s="70"/>
      <c r="G48" s="70"/>
      <c r="H48" s="51"/>
      <c r="I48" s="70"/>
      <c r="J48" s="123"/>
      <c r="K48" s="204"/>
    </row>
    <row r="49" spans="1:11" ht="15" customHeight="1">
      <c r="A49" s="42"/>
      <c r="B49" s="91" t="s">
        <v>146</v>
      </c>
      <c r="C49" s="271">
        <v>108</v>
      </c>
      <c r="D49" s="70">
        <v>41</v>
      </c>
      <c r="E49" s="70" t="s">
        <v>461</v>
      </c>
      <c r="F49" s="70">
        <v>1</v>
      </c>
      <c r="G49" s="70" t="s">
        <v>461</v>
      </c>
      <c r="H49" s="51">
        <v>56</v>
      </c>
      <c r="I49" s="70">
        <v>70</v>
      </c>
      <c r="J49" s="123">
        <v>-19.999999999999996</v>
      </c>
      <c r="K49" s="204"/>
    </row>
    <row r="50" spans="1:11" ht="15" customHeight="1">
      <c r="A50" s="42"/>
      <c r="B50" s="91" t="s">
        <v>192</v>
      </c>
      <c r="C50" s="271">
        <v>-36</v>
      </c>
      <c r="D50" s="70">
        <v>-17</v>
      </c>
      <c r="E50" s="70" t="s">
        <v>460</v>
      </c>
      <c r="F50" s="70">
        <v>-62</v>
      </c>
      <c r="G50" s="70">
        <v>41.93548387096774</v>
      </c>
      <c r="H50" s="271">
        <v>-146</v>
      </c>
      <c r="I50" s="70">
        <v>-53</v>
      </c>
      <c r="J50" s="123" t="s">
        <v>460</v>
      </c>
      <c r="K50" s="204"/>
    </row>
    <row r="51" spans="1:11" ht="29.25" customHeight="1">
      <c r="A51" s="42"/>
      <c r="B51" s="92" t="s">
        <v>301</v>
      </c>
      <c r="C51" s="271">
        <v>-11</v>
      </c>
      <c r="D51" s="70">
        <v>-3</v>
      </c>
      <c r="E51" s="70" t="s">
        <v>460</v>
      </c>
      <c r="F51" s="70">
        <v>6</v>
      </c>
      <c r="G51" s="70" t="s">
        <v>337</v>
      </c>
      <c r="H51" s="271">
        <v>8</v>
      </c>
      <c r="I51" s="70">
        <v>-2</v>
      </c>
      <c r="J51" s="123" t="s">
        <v>337</v>
      </c>
      <c r="K51" s="204"/>
    </row>
    <row r="52" spans="1:11" ht="15">
      <c r="A52" s="42"/>
      <c r="B52" s="389"/>
      <c r="C52" s="271"/>
      <c r="D52" s="70"/>
      <c r="E52" s="893"/>
      <c r="F52" s="70"/>
      <c r="G52" s="893"/>
      <c r="H52" s="968"/>
      <c r="I52" s="888"/>
      <c r="J52" s="782"/>
      <c r="K52" s="204"/>
    </row>
    <row r="53" spans="1:11" ht="30">
      <c r="A53" s="42"/>
      <c r="B53" s="87" t="s">
        <v>306</v>
      </c>
      <c r="C53" s="397"/>
      <c r="D53" s="70"/>
      <c r="E53" s="893"/>
      <c r="F53" s="70"/>
      <c r="G53" s="893"/>
      <c r="H53" s="887"/>
      <c r="I53" s="888"/>
      <c r="J53" s="782"/>
      <c r="K53" s="204"/>
    </row>
    <row r="54" spans="1:11" ht="48" customHeight="1">
      <c r="A54" s="42"/>
      <c r="B54" s="761" t="s">
        <v>463</v>
      </c>
      <c r="C54" s="271">
        <v>-96</v>
      </c>
      <c r="D54" s="254">
        <v>0</v>
      </c>
      <c r="E54" s="70" t="s">
        <v>337</v>
      </c>
      <c r="F54" s="70">
        <v>-18</v>
      </c>
      <c r="G54" s="70" t="s">
        <v>460</v>
      </c>
      <c r="H54" s="51">
        <v>-154</v>
      </c>
      <c r="I54" s="254">
        <v>0</v>
      </c>
      <c r="J54" s="123" t="s">
        <v>337</v>
      </c>
      <c r="K54" s="204"/>
    </row>
    <row r="55" spans="1:12" ht="29.25">
      <c r="A55" s="42"/>
      <c r="B55" s="390" t="s">
        <v>305</v>
      </c>
      <c r="C55" s="163">
        <v>71</v>
      </c>
      <c r="D55" s="336">
        <v>-7</v>
      </c>
      <c r="E55" s="338" t="s">
        <v>337</v>
      </c>
      <c r="F55" s="338">
        <v>5</v>
      </c>
      <c r="G55" s="338" t="s">
        <v>461</v>
      </c>
      <c r="H55" s="912">
        <v>111</v>
      </c>
      <c r="I55" s="336">
        <v>-109</v>
      </c>
      <c r="J55" s="336" t="s">
        <v>337</v>
      </c>
      <c r="K55" s="204"/>
      <c r="L55" s="204"/>
    </row>
    <row r="56" spans="1:11" ht="15">
      <c r="A56" s="42"/>
      <c r="B56" s="334" t="s">
        <v>148</v>
      </c>
      <c r="C56" s="752">
        <v>117</v>
      </c>
      <c r="D56" s="336">
        <v>-131</v>
      </c>
      <c r="E56" s="338" t="s">
        <v>337</v>
      </c>
      <c r="F56" s="338">
        <v>-196</v>
      </c>
      <c r="G56" s="338" t="s">
        <v>337</v>
      </c>
      <c r="H56" s="912">
        <v>-374</v>
      </c>
      <c r="I56" s="336">
        <v>-261</v>
      </c>
      <c r="J56" s="336">
        <v>-43.295019157088134</v>
      </c>
      <c r="K56" s="204"/>
    </row>
    <row r="57" spans="1:11" ht="15.75" thickBot="1">
      <c r="A57" s="42"/>
      <c r="B57" s="766" t="s">
        <v>149</v>
      </c>
      <c r="C57" s="879">
        <v>1445</v>
      </c>
      <c r="D57" s="767">
        <v>1094</v>
      </c>
      <c r="E57" s="765">
        <v>32.08409506398537</v>
      </c>
      <c r="F57" s="765">
        <v>1226</v>
      </c>
      <c r="G57" s="765">
        <v>17.86296900489397</v>
      </c>
      <c r="H57" s="879">
        <v>5279</v>
      </c>
      <c r="I57" s="767">
        <v>4243</v>
      </c>
      <c r="J57" s="767">
        <v>24.41668630685836</v>
      </c>
      <c r="K57" s="204"/>
    </row>
    <row r="58" spans="1:11" ht="15">
      <c r="A58" s="42"/>
      <c r="B58" s="181"/>
      <c r="C58" s="354"/>
      <c r="D58" s="123"/>
      <c r="E58" s="123"/>
      <c r="F58" s="123"/>
      <c r="G58" s="123"/>
      <c r="H58" s="969"/>
      <c r="I58" s="878"/>
      <c r="J58" s="878"/>
      <c r="K58" s="204"/>
    </row>
    <row r="59" spans="1:11" ht="15">
      <c r="A59" s="42"/>
      <c r="B59" s="181" t="s">
        <v>142</v>
      </c>
      <c r="C59" s="354"/>
      <c r="D59" s="123"/>
      <c r="E59" s="123"/>
      <c r="F59" s="123"/>
      <c r="G59" s="123"/>
      <c r="H59" s="969"/>
      <c r="I59" s="878"/>
      <c r="J59" s="878"/>
      <c r="K59" s="204"/>
    </row>
    <row r="60" spans="1:11" ht="15">
      <c r="A60" s="42"/>
      <c r="B60" s="87" t="s">
        <v>270</v>
      </c>
      <c r="C60" s="354">
        <v>1435</v>
      </c>
      <c r="D60" s="254">
        <v>1065</v>
      </c>
      <c r="E60" s="70">
        <v>34.74178403755867</v>
      </c>
      <c r="F60" s="70">
        <v>1217</v>
      </c>
      <c r="G60" s="70">
        <v>17.912900575184885</v>
      </c>
      <c r="H60" s="51">
        <v>5201</v>
      </c>
      <c r="I60" s="70">
        <v>4114</v>
      </c>
      <c r="J60" s="70">
        <v>26.421973748176963</v>
      </c>
      <c r="K60" s="204"/>
    </row>
    <row r="61" spans="1:11" ht="15">
      <c r="A61" s="42"/>
      <c r="B61" s="337" t="s">
        <v>271</v>
      </c>
      <c r="C61" s="354">
        <v>10</v>
      </c>
      <c r="D61" s="336">
        <v>29</v>
      </c>
      <c r="E61" s="338">
        <v>-65.51724137931035</v>
      </c>
      <c r="F61" s="70">
        <v>9</v>
      </c>
      <c r="G61" s="338">
        <v>11.111111111111116</v>
      </c>
      <c r="H61" s="927">
        <v>78</v>
      </c>
      <c r="I61" s="338">
        <v>129</v>
      </c>
      <c r="J61" s="338">
        <v>-39.53488372093024</v>
      </c>
      <c r="K61" s="204"/>
    </row>
    <row r="62" spans="1:11" ht="19.5" customHeight="1" thickBot="1">
      <c r="A62" s="42"/>
      <c r="B62" s="768"/>
      <c r="C62" s="970">
        <v>1445</v>
      </c>
      <c r="D62" s="971">
        <v>1094</v>
      </c>
      <c r="E62" s="765">
        <v>32.08409506398537</v>
      </c>
      <c r="F62" s="972">
        <v>1226</v>
      </c>
      <c r="G62" s="765">
        <v>17.86296900489397</v>
      </c>
      <c r="H62" s="970">
        <v>5279</v>
      </c>
      <c r="I62" s="971">
        <v>4243</v>
      </c>
      <c r="J62" s="765">
        <v>24.41668630685836</v>
      </c>
      <c r="K62" s="204"/>
    </row>
    <row r="63" spans="1:11" ht="19.5" customHeight="1">
      <c r="A63" s="42"/>
      <c r="B63" s="769"/>
      <c r="C63" s="770"/>
      <c r="D63" s="771"/>
      <c r="E63" s="70"/>
      <c r="F63" s="772"/>
      <c r="G63" s="69"/>
      <c r="H63" s="770"/>
      <c r="I63" s="771"/>
      <c r="J63" s="70"/>
      <c r="K63" s="204"/>
    </row>
    <row r="64" spans="1:7" ht="15">
      <c r="A64" s="42"/>
      <c r="B64" s="396"/>
      <c r="C64" s="478"/>
      <c r="D64" s="276"/>
      <c r="E64" s="104"/>
      <c r="F64" s="104"/>
      <c r="G64" s="104"/>
    </row>
    <row r="65" spans="1:10" ht="24" customHeight="1">
      <c r="A65" s="42"/>
      <c r="B65" s="1003" t="s">
        <v>385</v>
      </c>
      <c r="C65" s="1003"/>
      <c r="D65" s="1003"/>
      <c r="E65" s="1003"/>
      <c r="F65" s="1003"/>
      <c r="G65" s="1003"/>
      <c r="H65" s="1003"/>
      <c r="I65" s="1003"/>
      <c r="J65" s="1003"/>
    </row>
    <row r="66" spans="1:7" ht="15">
      <c r="A66" s="42"/>
      <c r="B66" s="170" t="s">
        <v>351</v>
      </c>
      <c r="C66" s="478"/>
      <c r="D66" s="276"/>
      <c r="E66" s="104"/>
      <c r="F66" s="104"/>
      <c r="G66" s="104"/>
    </row>
    <row r="67" spans="1:7" ht="15">
      <c r="A67" s="42"/>
      <c r="B67" s="42"/>
      <c r="C67" s="314"/>
      <c r="D67" s="276"/>
      <c r="E67" s="104"/>
      <c r="F67" s="104"/>
      <c r="G67" s="104"/>
    </row>
    <row r="68" spans="1:7" ht="15">
      <c r="A68" s="42"/>
      <c r="B68" s="42"/>
      <c r="C68" s="314"/>
      <c r="D68" s="276"/>
      <c r="E68" s="104"/>
      <c r="F68" s="104"/>
      <c r="G68" s="104"/>
    </row>
    <row r="69" spans="3:7" ht="12.75">
      <c r="C69" s="315"/>
      <c r="D69" s="279"/>
      <c r="E69" s="124"/>
      <c r="F69" s="124"/>
      <c r="G69" s="124"/>
    </row>
    <row r="70" spans="3:7" ht="12.75">
      <c r="C70" s="315"/>
      <c r="D70" s="279"/>
      <c r="E70" s="124"/>
      <c r="F70" s="124"/>
      <c r="G70" s="124"/>
    </row>
    <row r="71" spans="3:7" ht="12.75">
      <c r="C71" s="315"/>
      <c r="D71" s="279"/>
      <c r="E71" s="124"/>
      <c r="F71" s="124"/>
      <c r="G71" s="124"/>
    </row>
    <row r="72" spans="3:7" ht="12.75">
      <c r="C72" s="315"/>
      <c r="D72" s="279"/>
      <c r="E72" s="124"/>
      <c r="F72" s="124"/>
      <c r="G72" s="124"/>
    </row>
    <row r="73" spans="3:7" ht="12.75">
      <c r="C73" s="315"/>
      <c r="D73" s="279"/>
      <c r="E73" s="124"/>
      <c r="F73" s="124"/>
      <c r="G73" s="124"/>
    </row>
    <row r="74" spans="3:7" ht="12.75">
      <c r="C74" s="315"/>
      <c r="D74" s="279"/>
      <c r="E74" s="124"/>
      <c r="F74" s="124"/>
      <c r="G74" s="124"/>
    </row>
    <row r="75" spans="3:7" ht="12.75">
      <c r="C75" s="315"/>
      <c r="D75" s="279"/>
      <c r="E75" s="124"/>
      <c r="F75" s="124"/>
      <c r="G75" s="124"/>
    </row>
    <row r="76" spans="3:7" ht="12.75">
      <c r="C76" s="315"/>
      <c r="D76" s="279"/>
      <c r="E76" s="124"/>
      <c r="F76" s="124"/>
      <c r="G76" s="124"/>
    </row>
    <row r="77" spans="3:7" ht="12.75">
      <c r="C77" s="315"/>
      <c r="D77" s="279"/>
      <c r="E77" s="124"/>
      <c r="F77" s="124"/>
      <c r="G77" s="124"/>
    </row>
    <row r="78" spans="3:7" ht="12.75">
      <c r="C78" s="315"/>
      <c r="D78" s="279"/>
      <c r="E78" s="124"/>
      <c r="F78" s="124"/>
      <c r="G78" s="124"/>
    </row>
    <row r="79" spans="3:7" ht="12.75">
      <c r="C79" s="315"/>
      <c r="D79" s="279"/>
      <c r="E79" s="124"/>
      <c r="F79" s="124"/>
      <c r="G79" s="124"/>
    </row>
    <row r="80" spans="3:7" ht="12.75">
      <c r="C80" s="318"/>
      <c r="D80" s="279"/>
      <c r="E80" s="124"/>
      <c r="F80" s="124"/>
      <c r="G80" s="124"/>
    </row>
    <row r="81" spans="3:7" ht="12.75">
      <c r="C81" s="318"/>
      <c r="D81" s="279"/>
      <c r="E81" s="124"/>
      <c r="F81" s="124"/>
      <c r="G81" s="124"/>
    </row>
    <row r="82" spans="3:7" ht="12.75">
      <c r="C82" s="318"/>
      <c r="D82" s="279"/>
      <c r="E82" s="124"/>
      <c r="F82" s="124"/>
      <c r="G82" s="124"/>
    </row>
    <row r="83" spans="3:7" ht="12.75">
      <c r="C83" s="318"/>
      <c r="D83" s="279"/>
      <c r="E83" s="124"/>
      <c r="F83" s="124"/>
      <c r="G83" s="124"/>
    </row>
    <row r="84" spans="3:7" ht="12.75">
      <c r="C84" s="318"/>
      <c r="D84" s="279"/>
      <c r="E84" s="124"/>
      <c r="F84" s="124"/>
      <c r="G84" s="124"/>
    </row>
    <row r="85" spans="3:7" ht="12.75">
      <c r="C85" s="318"/>
      <c r="D85" s="279"/>
      <c r="E85" s="124"/>
      <c r="F85" s="124"/>
      <c r="G85" s="124"/>
    </row>
    <row r="86" spans="3:7" ht="12.75">
      <c r="C86" s="318"/>
      <c r="D86" s="279"/>
      <c r="E86" s="124"/>
      <c r="F86" s="124"/>
      <c r="G86" s="124"/>
    </row>
    <row r="87" spans="3:7" ht="12.75">
      <c r="C87" s="318"/>
      <c r="D87" s="279"/>
      <c r="E87" s="124"/>
      <c r="F87" s="124"/>
      <c r="G87" s="124"/>
    </row>
    <row r="88" spans="3:7" ht="12.75">
      <c r="C88" s="316"/>
      <c r="D88" s="279"/>
      <c r="E88" s="124"/>
      <c r="F88" s="124"/>
      <c r="G88" s="124"/>
    </row>
    <row r="89" spans="3:7" ht="12.75">
      <c r="C89" s="316"/>
      <c r="D89" s="279"/>
      <c r="E89" s="124"/>
      <c r="F89" s="124"/>
      <c r="G89" s="124"/>
    </row>
    <row r="90" spans="3:7" ht="12.75">
      <c r="C90" s="316"/>
      <c r="D90" s="279"/>
      <c r="E90" s="124"/>
      <c r="F90" s="124"/>
      <c r="G90" s="124"/>
    </row>
    <row r="91" spans="3:7" ht="12.75">
      <c r="C91" s="316"/>
      <c r="D91" s="279"/>
      <c r="E91" s="124"/>
      <c r="F91" s="124"/>
      <c r="G91" s="124"/>
    </row>
    <row r="92" spans="3:7" ht="12.75">
      <c r="C92" s="316"/>
      <c r="D92" s="279"/>
      <c r="E92" s="124"/>
      <c r="F92" s="124"/>
      <c r="G92" s="124"/>
    </row>
    <row r="93" spans="3:7" ht="12.75">
      <c r="C93" s="316"/>
      <c r="D93" s="279"/>
      <c r="E93" s="124"/>
      <c r="F93" s="124"/>
      <c r="G93" s="124"/>
    </row>
    <row r="94" spans="3:7" ht="12.75">
      <c r="C94" s="316"/>
      <c r="D94" s="279"/>
      <c r="E94" s="124"/>
      <c r="F94" s="124"/>
      <c r="G94" s="124"/>
    </row>
    <row r="95" spans="3:7" ht="12.75">
      <c r="C95" s="316"/>
      <c r="D95" s="279"/>
      <c r="E95" s="124"/>
      <c r="F95" s="124"/>
      <c r="G95" s="124"/>
    </row>
    <row r="96" spans="3:7" ht="12.75">
      <c r="C96" s="316"/>
      <c r="D96" s="279"/>
      <c r="E96" s="124"/>
      <c r="F96" s="124"/>
      <c r="G96" s="124"/>
    </row>
    <row r="97" spans="3:7" ht="12.75">
      <c r="C97" s="316"/>
      <c r="D97" s="279"/>
      <c r="E97" s="124"/>
      <c r="F97" s="124"/>
      <c r="G97" s="124"/>
    </row>
    <row r="98" spans="3:7" ht="12.75">
      <c r="C98" s="316"/>
      <c r="D98" s="279"/>
      <c r="E98" s="124"/>
      <c r="F98" s="124"/>
      <c r="G98" s="124"/>
    </row>
    <row r="99" spans="3:7" ht="12.75">
      <c r="C99" s="316"/>
      <c r="D99" s="279"/>
      <c r="E99" s="124"/>
      <c r="F99" s="124"/>
      <c r="G99" s="124"/>
    </row>
    <row r="100" spans="3:7" ht="12.75">
      <c r="C100" s="316"/>
      <c r="D100" s="279"/>
      <c r="E100" s="124"/>
      <c r="F100" s="124"/>
      <c r="G100" s="124"/>
    </row>
    <row r="101" spans="3:7" ht="12.75">
      <c r="C101" s="316"/>
      <c r="D101" s="279"/>
      <c r="E101" s="124"/>
      <c r="F101" s="124"/>
      <c r="G101" s="124"/>
    </row>
    <row r="102" spans="3:7" ht="12.75">
      <c r="C102" s="316"/>
      <c r="D102" s="279"/>
      <c r="E102" s="124"/>
      <c r="F102" s="124"/>
      <c r="G102" s="124"/>
    </row>
    <row r="103" spans="3:7" ht="12.75">
      <c r="C103" s="316"/>
      <c r="D103" s="279"/>
      <c r="E103" s="124"/>
      <c r="F103" s="124"/>
      <c r="G103" s="124"/>
    </row>
    <row r="104" spans="3:7" ht="12.75">
      <c r="C104" s="319"/>
      <c r="D104" s="375"/>
      <c r="E104" s="124"/>
      <c r="F104" s="638"/>
      <c r="G104" s="124"/>
    </row>
    <row r="105" spans="3:7" ht="12.75">
      <c r="C105" s="319"/>
      <c r="D105" s="375"/>
      <c r="E105" s="124"/>
      <c r="F105" s="638"/>
      <c r="G105" s="124"/>
    </row>
    <row r="106" spans="3:7" ht="12.75">
      <c r="C106" s="319"/>
      <c r="D106" s="375"/>
      <c r="E106" s="124"/>
      <c r="F106" s="638"/>
      <c r="G106" s="124"/>
    </row>
    <row r="107" spans="3:7" ht="12.75">
      <c r="C107" s="319"/>
      <c r="D107" s="375"/>
      <c r="E107" s="124"/>
      <c r="F107" s="638"/>
      <c r="G107" s="124"/>
    </row>
    <row r="108" spans="3:7" ht="12.75">
      <c r="C108" s="319"/>
      <c r="D108" s="375"/>
      <c r="E108" s="124"/>
      <c r="F108" s="638"/>
      <c r="G108" s="124"/>
    </row>
    <row r="109" spans="3:7" ht="12.75">
      <c r="C109" s="319"/>
      <c r="D109" s="375"/>
      <c r="E109" s="124"/>
      <c r="F109" s="638"/>
      <c r="G109" s="124"/>
    </row>
    <row r="110" spans="3:7" ht="12.75">
      <c r="C110" s="319"/>
      <c r="D110" s="375"/>
      <c r="E110" s="124"/>
      <c r="F110" s="638"/>
      <c r="G110" s="124"/>
    </row>
    <row r="111" spans="3:7" ht="12.75">
      <c r="C111" s="319"/>
      <c r="D111" s="375"/>
      <c r="E111" s="124"/>
      <c r="F111" s="638"/>
      <c r="G111" s="124"/>
    </row>
    <row r="112" spans="3:7" ht="12.75">
      <c r="C112" s="319"/>
      <c r="D112" s="375"/>
      <c r="E112" s="124"/>
      <c r="F112" s="638"/>
      <c r="G112" s="124"/>
    </row>
    <row r="113" spans="3:7" ht="12.75">
      <c r="C113" s="319"/>
      <c r="D113" s="375"/>
      <c r="E113" s="124"/>
      <c r="F113" s="638"/>
      <c r="G113" s="124"/>
    </row>
    <row r="114" spans="3:7" ht="12.75">
      <c r="C114" s="319"/>
      <c r="D114" s="375"/>
      <c r="E114" s="124"/>
      <c r="F114" s="638"/>
      <c r="G114" s="124"/>
    </row>
    <row r="115" spans="3:7" ht="12.75">
      <c r="C115" s="319"/>
      <c r="D115" s="375"/>
      <c r="E115" s="124"/>
      <c r="F115" s="638"/>
      <c r="G115" s="124"/>
    </row>
    <row r="116" spans="3:7" ht="12.75">
      <c r="C116" s="319"/>
      <c r="D116" s="375"/>
      <c r="E116" s="124"/>
      <c r="F116" s="638"/>
      <c r="G116" s="124"/>
    </row>
    <row r="117" spans="3:7" ht="12.75">
      <c r="C117" s="319"/>
      <c r="D117" s="375"/>
      <c r="E117" s="124"/>
      <c r="F117" s="638"/>
      <c r="G117" s="124"/>
    </row>
    <row r="118" spans="3:7" ht="12.75">
      <c r="C118" s="319"/>
      <c r="D118" s="375"/>
      <c r="E118" s="124"/>
      <c r="F118" s="638"/>
      <c r="G118" s="124"/>
    </row>
    <row r="119" spans="3:7" ht="12.75">
      <c r="C119" s="319"/>
      <c r="D119" s="375"/>
      <c r="E119" s="124"/>
      <c r="F119" s="638"/>
      <c r="G119" s="124"/>
    </row>
    <row r="120" spans="3:7" ht="12.75">
      <c r="C120" s="319"/>
      <c r="D120" s="375"/>
      <c r="E120" s="124"/>
      <c r="F120" s="638"/>
      <c r="G120" s="124"/>
    </row>
    <row r="121" spans="3:7" ht="12.75">
      <c r="C121" s="319"/>
      <c r="D121" s="375"/>
      <c r="E121" s="124"/>
      <c r="F121" s="638"/>
      <c r="G121" s="124"/>
    </row>
    <row r="122" spans="3:7" ht="12.75">
      <c r="C122" s="319"/>
      <c r="D122" s="375"/>
      <c r="E122" s="124"/>
      <c r="F122" s="638"/>
      <c r="G122" s="124"/>
    </row>
    <row r="123" spans="3:7" ht="12.75">
      <c r="C123" s="319"/>
      <c r="D123" s="375"/>
      <c r="E123" s="124"/>
      <c r="F123" s="638"/>
      <c r="G123" s="124"/>
    </row>
    <row r="124" spans="3:7" ht="12.75">
      <c r="C124" s="319"/>
      <c r="D124" s="375"/>
      <c r="E124" s="124"/>
      <c r="F124" s="638"/>
      <c r="G124" s="124"/>
    </row>
    <row r="125" spans="3:7" ht="12.75">
      <c r="C125" s="319"/>
      <c r="D125" s="375"/>
      <c r="E125" s="124"/>
      <c r="F125" s="638"/>
      <c r="G125" s="124"/>
    </row>
    <row r="126" spans="3:7" ht="12.75">
      <c r="C126" s="319"/>
      <c r="D126" s="375"/>
      <c r="E126" s="124"/>
      <c r="F126" s="638"/>
      <c r="G126" s="124"/>
    </row>
    <row r="127" spans="3:7" ht="12.75">
      <c r="C127" s="319"/>
      <c r="D127" s="375"/>
      <c r="E127" s="124"/>
      <c r="F127" s="638"/>
      <c r="G127" s="124"/>
    </row>
    <row r="128" spans="3:7" ht="12.75">
      <c r="C128" s="319"/>
      <c r="D128" s="375"/>
      <c r="E128" s="124"/>
      <c r="F128" s="638"/>
      <c r="G128" s="124"/>
    </row>
    <row r="129" spans="3:7" ht="12.75">
      <c r="C129" s="319"/>
      <c r="D129" s="375"/>
      <c r="E129" s="124"/>
      <c r="F129" s="638"/>
      <c r="G129" s="124"/>
    </row>
    <row r="130" spans="3:7" ht="12.75">
      <c r="C130" s="319"/>
      <c r="D130" s="375"/>
      <c r="E130" s="124"/>
      <c r="F130" s="638"/>
      <c r="G130" s="124"/>
    </row>
    <row r="131" spans="3:7" ht="12.75">
      <c r="C131" s="319"/>
      <c r="D131" s="375"/>
      <c r="E131" s="124"/>
      <c r="F131" s="638"/>
      <c r="G131" s="124"/>
    </row>
    <row r="132" spans="3:7" ht="12.75">
      <c r="C132" s="319"/>
      <c r="D132" s="375"/>
      <c r="E132" s="124"/>
      <c r="F132" s="638"/>
      <c r="G132" s="124"/>
    </row>
    <row r="133" spans="3:7" ht="12.75">
      <c r="C133" s="319"/>
      <c r="D133" s="375"/>
      <c r="E133" s="124"/>
      <c r="F133" s="638"/>
      <c r="G133" s="124"/>
    </row>
    <row r="134" spans="3:7" ht="12.75">
      <c r="C134" s="319"/>
      <c r="D134" s="375"/>
      <c r="E134" s="124"/>
      <c r="F134" s="638"/>
      <c r="G134" s="124"/>
    </row>
    <row r="135" spans="3:7" ht="12.75">
      <c r="C135" s="319"/>
      <c r="D135" s="375"/>
      <c r="E135" s="124"/>
      <c r="F135" s="638"/>
      <c r="G135" s="124"/>
    </row>
    <row r="136" spans="3:7" ht="12.75">
      <c r="C136" s="319"/>
      <c r="D136" s="375"/>
      <c r="E136" s="124"/>
      <c r="F136" s="638"/>
      <c r="G136" s="124"/>
    </row>
    <row r="137" spans="3:7" ht="12.75">
      <c r="C137" s="319"/>
      <c r="D137" s="375"/>
      <c r="E137" s="124"/>
      <c r="F137" s="638"/>
      <c r="G137" s="124"/>
    </row>
    <row r="138" spans="3:7" ht="12.75">
      <c r="C138" s="319"/>
      <c r="D138" s="375"/>
      <c r="E138" s="124"/>
      <c r="F138" s="638"/>
      <c r="G138" s="124"/>
    </row>
    <row r="139" spans="3:7" ht="12.75">
      <c r="C139" s="319"/>
      <c r="D139" s="375"/>
      <c r="E139" s="124"/>
      <c r="F139" s="638"/>
      <c r="G139" s="124"/>
    </row>
    <row r="140" spans="3:7" ht="12.75">
      <c r="C140" s="319"/>
      <c r="D140" s="375"/>
      <c r="E140" s="124"/>
      <c r="F140" s="638"/>
      <c r="G140" s="124"/>
    </row>
    <row r="141" spans="3:7" ht="12.75">
      <c r="C141" s="319"/>
      <c r="D141" s="375"/>
      <c r="E141" s="124"/>
      <c r="F141" s="638"/>
      <c r="G141" s="124"/>
    </row>
    <row r="142" spans="3:7" ht="12.75">
      <c r="C142" s="319"/>
      <c r="D142" s="375"/>
      <c r="E142" s="124"/>
      <c r="F142" s="638"/>
      <c r="G142" s="124"/>
    </row>
    <row r="143" spans="3:7" ht="12.75">
      <c r="C143" s="319"/>
      <c r="D143" s="375"/>
      <c r="E143" s="124"/>
      <c r="F143" s="638"/>
      <c r="G143" s="124"/>
    </row>
    <row r="144" spans="3:7" ht="12.75">
      <c r="C144" s="319"/>
      <c r="D144" s="375"/>
      <c r="E144" s="124"/>
      <c r="F144" s="638"/>
      <c r="G144" s="124"/>
    </row>
    <row r="145" spans="3:7" ht="12.75">
      <c r="C145" s="319"/>
      <c r="D145" s="375"/>
      <c r="E145" s="124"/>
      <c r="F145" s="638"/>
      <c r="G145" s="124"/>
    </row>
    <row r="146" spans="3:7" ht="12.75">
      <c r="C146" s="319"/>
      <c r="D146" s="375"/>
      <c r="E146" s="124"/>
      <c r="F146" s="638"/>
      <c r="G146" s="124"/>
    </row>
    <row r="147" spans="3:7" ht="12.75">
      <c r="C147" s="319"/>
      <c r="D147" s="375"/>
      <c r="E147" s="124"/>
      <c r="F147" s="638"/>
      <c r="G147" s="124"/>
    </row>
    <row r="148" spans="3:7" ht="12.75">
      <c r="C148" s="319"/>
      <c r="D148" s="375"/>
      <c r="E148" s="124"/>
      <c r="F148" s="638"/>
      <c r="G148" s="124"/>
    </row>
    <row r="149" spans="3:7" ht="12.75">
      <c r="C149" s="319"/>
      <c r="D149" s="375"/>
      <c r="E149" s="124"/>
      <c r="F149" s="638"/>
      <c r="G149" s="124"/>
    </row>
    <row r="150" spans="3:7" ht="12.75">
      <c r="C150" s="319"/>
      <c r="D150" s="375"/>
      <c r="E150" s="124"/>
      <c r="F150" s="638"/>
      <c r="G150" s="124"/>
    </row>
    <row r="151" spans="3:7" ht="12.75">
      <c r="C151" s="319"/>
      <c r="D151" s="375"/>
      <c r="E151" s="124"/>
      <c r="F151" s="638"/>
      <c r="G151" s="124"/>
    </row>
    <row r="152" spans="3:7" ht="12.75">
      <c r="C152" s="319"/>
      <c r="D152" s="375"/>
      <c r="E152" s="124"/>
      <c r="F152" s="638"/>
      <c r="G152" s="124"/>
    </row>
    <row r="153" spans="3:7" ht="12.75">
      <c r="C153" s="319"/>
      <c r="D153" s="375"/>
      <c r="E153" s="124"/>
      <c r="F153" s="638"/>
      <c r="G153" s="124"/>
    </row>
    <row r="154" spans="3:7" ht="12.75">
      <c r="C154" s="319"/>
      <c r="D154" s="375"/>
      <c r="E154" s="124"/>
      <c r="F154" s="638"/>
      <c r="G154" s="124"/>
    </row>
    <row r="155" spans="3:7" ht="12.75">
      <c r="C155" s="320"/>
      <c r="D155" s="375"/>
      <c r="E155" s="124"/>
      <c r="F155" s="638"/>
      <c r="G155" s="124"/>
    </row>
    <row r="156" spans="3:7" ht="12.75">
      <c r="C156" s="320"/>
      <c r="D156" s="375"/>
      <c r="E156" s="124"/>
      <c r="F156" s="638"/>
      <c r="G156" s="124"/>
    </row>
    <row r="157" spans="3:7" ht="12.75">
      <c r="C157" s="320"/>
      <c r="D157" s="375"/>
      <c r="E157" s="124"/>
      <c r="F157" s="638"/>
      <c r="G157" s="124"/>
    </row>
    <row r="158" spans="3:7" ht="12.75">
      <c r="C158" s="320"/>
      <c r="D158" s="375"/>
      <c r="E158" s="124"/>
      <c r="F158" s="638"/>
      <c r="G158" s="124"/>
    </row>
    <row r="159" spans="3:7" ht="12.75">
      <c r="C159" s="320"/>
      <c r="D159" s="375"/>
      <c r="E159" s="124"/>
      <c r="F159" s="638"/>
      <c r="G159" s="124"/>
    </row>
    <row r="160" spans="3:7" ht="12.75">
      <c r="C160" s="320"/>
      <c r="D160" s="375"/>
      <c r="E160" s="124"/>
      <c r="F160" s="638"/>
      <c r="G160" s="124"/>
    </row>
    <row r="161" spans="3:7" ht="12.75">
      <c r="C161" s="320"/>
      <c r="D161" s="375"/>
      <c r="E161" s="124"/>
      <c r="F161" s="638"/>
      <c r="G161" s="124"/>
    </row>
    <row r="162" spans="3:7" ht="12.75">
      <c r="C162" s="320"/>
      <c r="D162" s="375"/>
      <c r="E162" s="124"/>
      <c r="F162" s="638"/>
      <c r="G162" s="124"/>
    </row>
    <row r="163" spans="3:7" ht="12.75">
      <c r="C163" s="320"/>
      <c r="D163" s="375"/>
      <c r="E163" s="124"/>
      <c r="F163" s="638"/>
      <c r="G163" s="124"/>
    </row>
    <row r="164" spans="3:7" ht="12.75">
      <c r="C164" s="320"/>
      <c r="D164" s="375"/>
      <c r="E164" s="124"/>
      <c r="F164" s="638"/>
      <c r="G164" s="124"/>
    </row>
    <row r="165" spans="3:7" ht="12.75">
      <c r="C165" s="320"/>
      <c r="D165" s="375"/>
      <c r="E165" s="124"/>
      <c r="F165" s="638"/>
      <c r="G165" s="124"/>
    </row>
    <row r="166" spans="3:7" ht="12.75">
      <c r="C166" s="320"/>
      <c r="D166" s="375"/>
      <c r="E166" s="124"/>
      <c r="F166" s="638"/>
      <c r="G166" s="124"/>
    </row>
    <row r="167" spans="3:7" ht="12.75">
      <c r="C167" s="320"/>
      <c r="D167" s="375"/>
      <c r="E167" s="124"/>
      <c r="F167" s="638"/>
      <c r="G167" s="124"/>
    </row>
    <row r="168" spans="3:7" ht="12.75">
      <c r="C168" s="320"/>
      <c r="D168" s="375"/>
      <c r="E168" s="124"/>
      <c r="F168" s="638"/>
      <c r="G168" s="124"/>
    </row>
  </sheetData>
  <sheetProtection/>
  <mergeCells count="12">
    <mergeCell ref="D34:D35"/>
    <mergeCell ref="F34:F35"/>
    <mergeCell ref="A2:C2"/>
    <mergeCell ref="C4:C5"/>
    <mergeCell ref="D4:D5"/>
    <mergeCell ref="F4:F5"/>
    <mergeCell ref="B65:J65"/>
    <mergeCell ref="H4:H5"/>
    <mergeCell ref="I4:I5"/>
    <mergeCell ref="H34:H35"/>
    <mergeCell ref="I34:I35"/>
    <mergeCell ref="C34:C35"/>
  </mergeCells>
  <hyperlinks>
    <hyperlink ref="A2" location="Index!A1" display="Back to Index"/>
  </hyperlinks>
  <printOptions/>
  <pageMargins left="0.7" right="0.7" top="0.75" bottom="0.75" header="0.3" footer="0.3"/>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AD160"/>
  <sheetViews>
    <sheetView zoomScale="80" zoomScaleNormal="80" zoomScalePageLayoutView="0" workbookViewId="0" topLeftCell="A1">
      <pane xSplit="3" ySplit="7" topLeftCell="D8" activePane="bottomRight" state="frozen"/>
      <selection pane="topLeft" activeCell="AP36" sqref="AP36"/>
      <selection pane="topRight" activeCell="AP36" sqref="AP36"/>
      <selection pane="bottomLeft" activeCell="AP36" sqref="AP36"/>
      <selection pane="bottomRight" activeCell="L28" sqref="L28"/>
    </sheetView>
  </sheetViews>
  <sheetFormatPr defaultColWidth="9.140625" defaultRowHeight="12.75"/>
  <cols>
    <col min="1" max="1" width="2.28125" style="0" customWidth="1"/>
    <col min="2" max="2" width="46.140625" style="0" customWidth="1"/>
    <col min="3" max="3" width="1.28515625" style="0" customWidth="1"/>
    <col min="4" max="6" width="13.00390625" style="204" bestFit="1" customWidth="1"/>
    <col min="7" max="7" width="4.28125" style="0" customWidth="1"/>
    <col min="8" max="8" width="12.8515625" style="204" customWidth="1"/>
    <col min="9" max="10" width="10.8515625" style="204" customWidth="1"/>
    <col min="11" max="11" width="20.57421875" style="0" customWidth="1"/>
  </cols>
  <sheetData>
    <row r="1" spans="1:11" s="24" customFormat="1" ht="20.25">
      <c r="A1" s="240" t="s">
        <v>245</v>
      </c>
      <c r="B1" s="231"/>
      <c r="C1" s="231"/>
      <c r="D1" s="231"/>
      <c r="E1" s="231"/>
      <c r="F1" s="231"/>
      <c r="G1" s="154"/>
      <c r="H1" s="154"/>
      <c r="I1" s="154"/>
      <c r="J1" s="154"/>
      <c r="K1" s="25"/>
    </row>
    <row r="2" spans="1:11" s="26" customFormat="1" ht="15">
      <c r="A2" s="1004" t="s">
        <v>52</v>
      </c>
      <c r="B2" s="1004"/>
      <c r="C2" s="1004"/>
      <c r="D2" s="232"/>
      <c r="E2" s="232"/>
      <c r="F2" s="232"/>
      <c r="G2" s="128"/>
      <c r="H2" s="128"/>
      <c r="I2" s="128"/>
      <c r="J2" s="128"/>
      <c r="K2" s="27"/>
    </row>
    <row r="3" spans="1:10" ht="15" thickBot="1">
      <c r="A3" s="52"/>
      <c r="B3" s="52"/>
      <c r="C3" s="52"/>
      <c r="D3" s="52"/>
      <c r="E3" s="52"/>
      <c r="F3" s="52"/>
      <c r="G3" s="52"/>
      <c r="H3" s="52"/>
      <c r="I3" s="52"/>
      <c r="J3" s="52"/>
    </row>
    <row r="4" spans="1:19" ht="15.75" customHeight="1" thickTop="1">
      <c r="A4" s="52"/>
      <c r="B4" s="233"/>
      <c r="C4" s="234"/>
      <c r="D4" s="245"/>
      <c r="E4" s="245" t="s">
        <v>272</v>
      </c>
      <c r="F4" s="245"/>
      <c r="G4" s="229"/>
      <c r="H4" s="245"/>
      <c r="I4" s="345" t="s">
        <v>286</v>
      </c>
      <c r="J4" s="345"/>
      <c r="K4" s="38"/>
      <c r="L4" s="38"/>
      <c r="M4" s="38"/>
      <c r="N4" s="38"/>
      <c r="O4" s="38"/>
      <c r="P4" s="38"/>
      <c r="Q4" s="38"/>
      <c r="R4" s="38"/>
      <c r="S4" s="38"/>
    </row>
    <row r="5" spans="1:19" s="54" customFormat="1" ht="15">
      <c r="A5" s="53"/>
      <c r="B5" s="181"/>
      <c r="C5" s="100"/>
      <c r="D5" s="235">
        <v>43465</v>
      </c>
      <c r="E5" s="235">
        <v>43373</v>
      </c>
      <c r="F5" s="235">
        <v>43100</v>
      </c>
      <c r="G5" s="246"/>
      <c r="H5" s="235">
        <v>43465</v>
      </c>
      <c r="I5" s="235">
        <v>43373</v>
      </c>
      <c r="J5" s="235">
        <v>43100</v>
      </c>
      <c r="K5" s="95"/>
      <c r="L5" s="95"/>
      <c r="M5" s="95"/>
      <c r="N5" s="95"/>
      <c r="O5" s="95"/>
      <c r="P5" s="95"/>
      <c r="Q5" s="95"/>
      <c r="R5" s="95"/>
      <c r="S5" s="95"/>
    </row>
    <row r="6" spans="1:19" s="56" customFormat="1" ht="21.75" customHeight="1" thickBot="1">
      <c r="A6" s="55"/>
      <c r="B6" s="236" t="s">
        <v>133</v>
      </c>
      <c r="C6" s="237"/>
      <c r="D6" s="74">
        <v>2018</v>
      </c>
      <c r="E6" s="74">
        <v>2018</v>
      </c>
      <c r="F6" s="74">
        <v>2017</v>
      </c>
      <c r="G6" s="74"/>
      <c r="H6" s="74">
        <v>2018</v>
      </c>
      <c r="I6" s="74">
        <v>2018</v>
      </c>
      <c r="J6" s="74">
        <v>2017</v>
      </c>
      <c r="K6" s="96"/>
      <c r="L6" s="96"/>
      <c r="M6" s="96"/>
      <c r="N6" s="96"/>
      <c r="O6" s="96"/>
      <c r="P6" s="96"/>
      <c r="Q6" s="96"/>
      <c r="R6" s="96"/>
      <c r="S6" s="96"/>
    </row>
    <row r="7" spans="1:19" ht="15.75" thickTop="1">
      <c r="A7" s="52"/>
      <c r="B7" s="87"/>
      <c r="C7" s="147"/>
      <c r="D7" s="147"/>
      <c r="E7" s="147"/>
      <c r="F7" s="147"/>
      <c r="G7" s="73"/>
      <c r="H7" s="73"/>
      <c r="I7" s="378"/>
      <c r="J7" s="73"/>
      <c r="K7" s="38"/>
      <c r="L7" s="38"/>
      <c r="M7" s="38"/>
      <c r="N7" s="38"/>
      <c r="O7" s="38"/>
      <c r="P7" s="38"/>
      <c r="Q7" s="38"/>
      <c r="R7" s="38"/>
      <c r="S7" s="38"/>
    </row>
    <row r="8" spans="1:19" ht="15">
      <c r="A8" s="52"/>
      <c r="B8" s="87" t="s">
        <v>273</v>
      </c>
      <c r="C8" s="147"/>
      <c r="D8" s="147"/>
      <c r="E8" s="147"/>
      <c r="F8" s="147"/>
      <c r="G8" s="73"/>
      <c r="H8" s="73"/>
      <c r="I8" s="378"/>
      <c r="J8" s="73"/>
      <c r="K8" s="38"/>
      <c r="L8" s="38"/>
      <c r="M8" s="38"/>
      <c r="N8" s="38"/>
      <c r="O8" s="38"/>
      <c r="P8" s="38"/>
      <c r="Q8" s="38"/>
      <c r="R8" s="38"/>
      <c r="S8" s="38"/>
    </row>
    <row r="9" spans="1:19" ht="15">
      <c r="A9" s="52"/>
      <c r="B9" s="238" t="s">
        <v>150</v>
      </c>
      <c r="C9" s="147"/>
      <c r="D9" s="163">
        <v>22185</v>
      </c>
      <c r="E9" s="144">
        <v>20096</v>
      </c>
      <c r="F9" s="144">
        <v>26463</v>
      </c>
      <c r="G9" s="144"/>
      <c r="H9" s="144"/>
      <c r="I9" s="387"/>
      <c r="J9" s="144"/>
      <c r="K9" s="38"/>
      <c r="L9" s="705"/>
      <c r="M9" s="38"/>
      <c r="N9" s="38"/>
      <c r="O9" s="38"/>
      <c r="P9" s="38"/>
      <c r="Q9" s="38"/>
      <c r="R9" s="38"/>
      <c r="S9" s="38"/>
    </row>
    <row r="10" spans="1:19" ht="15">
      <c r="A10" s="52"/>
      <c r="B10" s="181" t="s">
        <v>209</v>
      </c>
      <c r="C10" s="181"/>
      <c r="D10" s="163">
        <v>47278</v>
      </c>
      <c r="E10" s="144">
        <v>49934</v>
      </c>
      <c r="F10" s="144">
        <v>39753</v>
      </c>
      <c r="G10" s="144"/>
      <c r="H10" s="123"/>
      <c r="I10" s="388"/>
      <c r="J10" s="123"/>
      <c r="K10" s="38"/>
      <c r="L10" s="705"/>
      <c r="M10" s="38"/>
      <c r="N10" s="38"/>
      <c r="O10" s="38"/>
      <c r="P10" s="38"/>
      <c r="Q10" s="38"/>
      <c r="R10" s="38"/>
      <c r="S10" s="38"/>
    </row>
    <row r="11" spans="1:19" ht="15">
      <c r="A11" s="52"/>
      <c r="B11" s="181" t="s">
        <v>151</v>
      </c>
      <c r="C11" s="147"/>
      <c r="D11" s="163">
        <v>40178</v>
      </c>
      <c r="E11" s="144">
        <v>34302</v>
      </c>
      <c r="F11" s="144">
        <v>35975</v>
      </c>
      <c r="G11" s="144"/>
      <c r="H11" s="354">
        <v>24</v>
      </c>
      <c r="I11" s="123">
        <v>36</v>
      </c>
      <c r="J11" s="123">
        <v>13</v>
      </c>
      <c r="K11" s="38"/>
      <c r="L11" s="705"/>
      <c r="M11" s="38"/>
      <c r="N11" s="38"/>
      <c r="O11" s="38"/>
      <c r="P11" s="38"/>
      <c r="Q11" s="38"/>
      <c r="R11" s="38"/>
      <c r="S11" s="38"/>
    </row>
    <row r="12" spans="1:19" ht="15">
      <c r="A12" s="52"/>
      <c r="B12" s="181" t="s">
        <v>210</v>
      </c>
      <c r="C12" s="147"/>
      <c r="D12" s="163">
        <v>17029</v>
      </c>
      <c r="E12" s="144">
        <v>18760</v>
      </c>
      <c r="F12" s="144">
        <v>17585</v>
      </c>
      <c r="G12" s="144"/>
      <c r="H12" s="354">
        <v>54</v>
      </c>
      <c r="I12" s="123">
        <v>29</v>
      </c>
      <c r="J12" s="123">
        <v>36</v>
      </c>
      <c r="K12" s="38"/>
      <c r="L12" s="705"/>
      <c r="M12" s="38"/>
      <c r="N12" s="38"/>
      <c r="O12" s="38"/>
      <c r="P12" s="38"/>
      <c r="Q12" s="38"/>
      <c r="R12" s="38"/>
      <c r="S12" s="38"/>
    </row>
    <row r="13" spans="1:19" ht="15">
      <c r="A13" s="52"/>
      <c r="B13" s="181" t="s">
        <v>216</v>
      </c>
      <c r="C13" s="147"/>
      <c r="D13" s="163">
        <v>58197</v>
      </c>
      <c r="E13" s="144">
        <v>55533</v>
      </c>
      <c r="F13" s="144">
        <v>55589</v>
      </c>
      <c r="G13" s="144"/>
      <c r="H13" s="354"/>
      <c r="I13" s="123"/>
      <c r="J13" s="388"/>
      <c r="K13" s="38"/>
      <c r="L13" s="705"/>
      <c r="M13" s="38"/>
      <c r="N13" s="38"/>
      <c r="O13" s="38"/>
      <c r="P13" s="38"/>
      <c r="Q13" s="38"/>
      <c r="R13" s="38"/>
      <c r="S13" s="38"/>
    </row>
    <row r="14" spans="1:19" ht="15">
      <c r="A14" s="52"/>
      <c r="B14" s="181" t="s">
        <v>152</v>
      </c>
      <c r="C14" s="362"/>
      <c r="D14" s="163">
        <v>345003</v>
      </c>
      <c r="E14" s="144">
        <v>340375</v>
      </c>
      <c r="F14" s="144">
        <v>323099</v>
      </c>
      <c r="G14" s="144"/>
      <c r="H14" s="354"/>
      <c r="I14" s="123"/>
      <c r="J14" s="123"/>
      <c r="K14" s="38"/>
      <c r="L14" s="705"/>
      <c r="M14" s="38"/>
      <c r="N14" s="38"/>
      <c r="O14" s="38"/>
      <c r="P14" s="38"/>
      <c r="Q14" s="38"/>
      <c r="R14" s="38"/>
      <c r="S14" s="38"/>
    </row>
    <row r="15" spans="1:19" ht="15">
      <c r="A15" s="52"/>
      <c r="B15" s="181" t="s">
        <v>154</v>
      </c>
      <c r="C15" s="362"/>
      <c r="D15" s="163">
        <v>13418</v>
      </c>
      <c r="E15" s="144">
        <v>15188</v>
      </c>
      <c r="F15" s="144">
        <v>12066</v>
      </c>
      <c r="G15" s="144"/>
      <c r="H15" s="271">
        <v>5</v>
      </c>
      <c r="I15" s="123">
        <v>7</v>
      </c>
      <c r="J15" s="123">
        <v>2</v>
      </c>
      <c r="K15" s="38"/>
      <c r="L15" s="705"/>
      <c r="M15" s="38"/>
      <c r="N15" s="38"/>
      <c r="O15" s="38"/>
      <c r="P15" s="38"/>
      <c r="Q15" s="38"/>
      <c r="R15" s="38"/>
      <c r="S15" s="38"/>
    </row>
    <row r="16" spans="1:19" ht="15">
      <c r="A16" s="52"/>
      <c r="B16" s="181" t="s">
        <v>264</v>
      </c>
      <c r="C16" s="147"/>
      <c r="D16" s="163">
        <v>838</v>
      </c>
      <c r="E16" s="144">
        <v>835</v>
      </c>
      <c r="F16" s="144">
        <v>783</v>
      </c>
      <c r="G16" s="144"/>
      <c r="H16" s="271"/>
      <c r="I16" s="123"/>
      <c r="J16" s="388"/>
      <c r="K16" s="38"/>
      <c r="L16" s="705"/>
      <c r="M16" s="38"/>
      <c r="N16" s="38"/>
      <c r="O16" s="38"/>
      <c r="P16" s="38"/>
      <c r="Q16" s="38"/>
      <c r="R16" s="38"/>
      <c r="S16" s="38"/>
    </row>
    <row r="17" spans="1:19" ht="15">
      <c r="A17" s="52"/>
      <c r="B17" s="181" t="s">
        <v>211</v>
      </c>
      <c r="C17" s="147"/>
      <c r="D17" s="123">
        <v>0</v>
      </c>
      <c r="E17" s="123">
        <v>0</v>
      </c>
      <c r="F17" s="123">
        <v>0</v>
      </c>
      <c r="G17" s="142"/>
      <c r="H17" s="271">
        <v>28153</v>
      </c>
      <c r="I17" s="123">
        <v>28269</v>
      </c>
      <c r="J17" s="123">
        <v>24357</v>
      </c>
      <c r="K17" s="38"/>
      <c r="L17" s="705"/>
      <c r="M17" s="38"/>
      <c r="N17" s="38"/>
      <c r="O17" s="38"/>
      <c r="P17" s="38"/>
      <c r="Q17" s="38"/>
      <c r="R17" s="38"/>
      <c r="S17" s="38"/>
    </row>
    <row r="18" spans="1:19" ht="15">
      <c r="A18" s="52"/>
      <c r="B18" s="181" t="s">
        <v>153</v>
      </c>
      <c r="C18" s="147"/>
      <c r="D18" s="163">
        <v>1450</v>
      </c>
      <c r="E18" s="144">
        <v>1326</v>
      </c>
      <c r="F18" s="123">
        <v>1233</v>
      </c>
      <c r="G18" s="142"/>
      <c r="H18" s="271"/>
      <c r="I18" s="123"/>
      <c r="J18" s="123"/>
      <c r="K18" s="38"/>
      <c r="L18" s="705"/>
      <c r="M18" s="38"/>
      <c r="N18" s="38"/>
      <c r="O18" s="38"/>
      <c r="P18" s="38"/>
      <c r="Q18" s="38"/>
      <c r="R18" s="38"/>
      <c r="S18" s="38"/>
    </row>
    <row r="19" spans="1:19" ht="15">
      <c r="A19" s="52"/>
      <c r="B19" s="337" t="s">
        <v>237</v>
      </c>
      <c r="C19" s="346"/>
      <c r="D19" s="163">
        <v>5175</v>
      </c>
      <c r="E19" s="144">
        <v>5175</v>
      </c>
      <c r="F19" s="339">
        <v>5165</v>
      </c>
      <c r="G19" s="339"/>
      <c r="H19" s="927"/>
      <c r="I19" s="336"/>
      <c r="J19" s="336"/>
      <c r="K19" s="38"/>
      <c r="L19" s="705"/>
      <c r="M19" s="38"/>
      <c r="N19" s="38"/>
      <c r="O19" s="38"/>
      <c r="P19" s="38"/>
      <c r="Q19" s="38"/>
      <c r="R19" s="38"/>
      <c r="S19" s="38"/>
    </row>
    <row r="20" spans="1:19" ht="15.75" thickBot="1">
      <c r="A20" s="52"/>
      <c r="B20" s="236" t="s">
        <v>7</v>
      </c>
      <c r="C20" s="357"/>
      <c r="D20" s="930">
        <v>550751</v>
      </c>
      <c r="E20" s="350">
        <v>541524</v>
      </c>
      <c r="F20" s="153">
        <v>517711</v>
      </c>
      <c r="G20" s="810"/>
      <c r="H20" s="928">
        <v>28236</v>
      </c>
      <c r="I20" s="382">
        <v>28341</v>
      </c>
      <c r="J20" s="382">
        <v>24408</v>
      </c>
      <c r="K20" s="38"/>
      <c r="L20" s="705"/>
      <c r="M20" s="38"/>
      <c r="N20" s="38"/>
      <c r="O20" s="38"/>
      <c r="P20" s="38"/>
      <c r="Q20" s="38"/>
      <c r="R20" s="38"/>
      <c r="S20" s="38"/>
    </row>
    <row r="21" spans="1:19" ht="15.75" thickTop="1">
      <c r="A21" s="52"/>
      <c r="B21" s="99"/>
      <c r="C21" s="86"/>
      <c r="D21" s="86"/>
      <c r="E21" s="214"/>
      <c r="F21" s="214"/>
      <c r="G21" s="142"/>
      <c r="H21" s="271"/>
      <c r="I21" s="123"/>
      <c r="J21" s="388"/>
      <c r="K21" s="38"/>
      <c r="L21" s="38"/>
      <c r="M21" s="38"/>
      <c r="N21" s="38"/>
      <c r="O21" s="38"/>
      <c r="P21" s="38"/>
      <c r="Q21" s="38"/>
      <c r="R21" s="38"/>
      <c r="S21" s="38"/>
    </row>
    <row r="22" spans="1:19" ht="15">
      <c r="A22" s="52"/>
      <c r="B22" s="87" t="s">
        <v>275</v>
      </c>
      <c r="C22" s="147"/>
      <c r="D22" s="147"/>
      <c r="E22" s="147"/>
      <c r="F22" s="147"/>
      <c r="G22" s="142"/>
      <c r="H22" s="354"/>
      <c r="I22" s="123"/>
      <c r="J22" s="388"/>
      <c r="K22" s="38"/>
      <c r="L22" s="38"/>
      <c r="M22" s="38"/>
      <c r="N22" s="38"/>
      <c r="O22" s="38"/>
      <c r="P22" s="38"/>
      <c r="Q22" s="38"/>
      <c r="R22" s="38"/>
      <c r="S22" s="38"/>
    </row>
    <row r="23" spans="1:19" ht="15">
      <c r="A23" s="52"/>
      <c r="B23" s="181" t="s">
        <v>161</v>
      </c>
      <c r="C23" s="147"/>
      <c r="D23" s="163">
        <v>22648</v>
      </c>
      <c r="E23" s="144">
        <v>20888</v>
      </c>
      <c r="F23" s="144">
        <v>17803</v>
      </c>
      <c r="G23" s="144"/>
      <c r="H23" s="271"/>
      <c r="I23" s="123"/>
      <c r="J23" s="388"/>
      <c r="K23" s="38"/>
      <c r="L23" s="705"/>
      <c r="M23" s="38"/>
      <c r="N23" s="38"/>
      <c r="O23" s="38"/>
      <c r="P23" s="38"/>
      <c r="Q23" s="38"/>
      <c r="R23" s="38"/>
      <c r="S23" s="38"/>
    </row>
    <row r="24" spans="1:19" ht="15">
      <c r="A24" s="52"/>
      <c r="B24" s="181" t="s">
        <v>217</v>
      </c>
      <c r="C24" s="147"/>
      <c r="D24" s="163">
        <v>393785</v>
      </c>
      <c r="E24" s="144">
        <v>388295</v>
      </c>
      <c r="F24" s="144">
        <v>373634</v>
      </c>
      <c r="G24" s="144"/>
      <c r="H24" s="271"/>
      <c r="I24" s="123"/>
      <c r="J24" s="123"/>
      <c r="K24" s="38"/>
      <c r="L24" s="705"/>
      <c r="M24" s="38"/>
      <c r="N24" s="38"/>
      <c r="O24" s="38"/>
      <c r="P24" s="38"/>
      <c r="Q24" s="38"/>
      <c r="R24" s="38"/>
      <c r="S24" s="38"/>
    </row>
    <row r="25" spans="1:19" ht="15">
      <c r="A25" s="52"/>
      <c r="B25" s="181" t="s">
        <v>210</v>
      </c>
      <c r="C25" s="147"/>
      <c r="D25" s="163">
        <v>16692</v>
      </c>
      <c r="E25" s="144">
        <v>18344</v>
      </c>
      <c r="F25" s="144">
        <v>18003</v>
      </c>
      <c r="G25" s="144"/>
      <c r="H25" s="271">
        <v>18</v>
      </c>
      <c r="I25" s="123">
        <v>34</v>
      </c>
      <c r="J25" s="123">
        <v>28</v>
      </c>
      <c r="K25" s="38"/>
      <c r="L25" s="705"/>
      <c r="M25" s="38"/>
      <c r="N25" s="38"/>
      <c r="O25" s="38"/>
      <c r="P25" s="38"/>
      <c r="Q25" s="38"/>
      <c r="R25" s="38"/>
      <c r="S25" s="38"/>
    </row>
    <row r="26" spans="1:19" ht="15">
      <c r="A26" s="52"/>
      <c r="B26" s="181" t="s">
        <v>155</v>
      </c>
      <c r="C26" s="362"/>
      <c r="D26" s="163">
        <v>18440</v>
      </c>
      <c r="E26" s="144">
        <v>20671</v>
      </c>
      <c r="F26" s="144">
        <v>16615</v>
      </c>
      <c r="G26" s="144"/>
      <c r="H26" s="271">
        <v>100</v>
      </c>
      <c r="I26" s="123">
        <v>118</v>
      </c>
      <c r="J26" s="123">
        <v>66</v>
      </c>
      <c r="K26" s="38"/>
      <c r="L26" s="705"/>
      <c r="M26" s="38"/>
      <c r="N26" s="38"/>
      <c r="O26" s="38"/>
      <c r="P26" s="38"/>
      <c r="Q26" s="38"/>
      <c r="R26" s="38"/>
      <c r="S26" s="38"/>
    </row>
    <row r="27" spans="1:19" ht="15">
      <c r="A27" s="52"/>
      <c r="B27" s="181" t="s">
        <v>212</v>
      </c>
      <c r="C27" s="147"/>
      <c r="D27" s="163">
        <v>45712</v>
      </c>
      <c r="E27" s="144">
        <v>41192</v>
      </c>
      <c r="F27" s="144">
        <v>40716</v>
      </c>
      <c r="G27" s="142"/>
      <c r="H27" s="271">
        <v>4141</v>
      </c>
      <c r="I27" s="123">
        <v>4140</v>
      </c>
      <c r="J27" s="123">
        <v>4078</v>
      </c>
      <c r="K27" s="38"/>
      <c r="L27" s="705"/>
      <c r="M27" s="38"/>
      <c r="N27" s="38"/>
      <c r="O27" s="38"/>
      <c r="P27" s="38"/>
      <c r="Q27" s="38"/>
      <c r="R27" s="38"/>
      <c r="S27" s="38"/>
    </row>
    <row r="28" spans="1:19" ht="15">
      <c r="A28" s="52"/>
      <c r="B28" s="337" t="s">
        <v>213</v>
      </c>
      <c r="C28" s="348"/>
      <c r="D28" s="163">
        <v>3599</v>
      </c>
      <c r="E28" s="144">
        <v>3619</v>
      </c>
      <c r="F28" s="339">
        <v>1138</v>
      </c>
      <c r="G28" s="811"/>
      <c r="H28" s="927">
        <v>3599</v>
      </c>
      <c r="I28" s="336">
        <v>3619</v>
      </c>
      <c r="J28" s="336">
        <v>630</v>
      </c>
      <c r="K28" s="38"/>
      <c r="L28" s="705"/>
      <c r="M28" s="38"/>
      <c r="N28" s="38"/>
      <c r="O28" s="38"/>
      <c r="P28" s="38"/>
      <c r="Q28" s="38"/>
      <c r="R28" s="38"/>
      <c r="S28" s="38"/>
    </row>
    <row r="29" spans="1:19" ht="15">
      <c r="A29" s="52"/>
      <c r="B29" s="334" t="s">
        <v>8</v>
      </c>
      <c r="C29" s="358"/>
      <c r="D29" s="953">
        <v>500876</v>
      </c>
      <c r="E29" s="824">
        <v>493009</v>
      </c>
      <c r="F29" s="347">
        <v>467909</v>
      </c>
      <c r="G29" s="339"/>
      <c r="H29" s="927">
        <v>7858</v>
      </c>
      <c r="I29" s="336">
        <v>7911</v>
      </c>
      <c r="J29" s="336">
        <v>4802</v>
      </c>
      <c r="K29" s="38"/>
      <c r="L29" s="705"/>
      <c r="M29" s="38"/>
      <c r="N29" s="38"/>
      <c r="O29" s="38"/>
      <c r="P29" s="38"/>
      <c r="Q29" s="38"/>
      <c r="R29" s="38"/>
      <c r="S29" s="38"/>
    </row>
    <row r="30" spans="1:19" ht="15.75" thickBot="1">
      <c r="A30" s="52"/>
      <c r="B30" s="236" t="s">
        <v>274</v>
      </c>
      <c r="C30" s="359"/>
      <c r="D30" s="954">
        <v>49875</v>
      </c>
      <c r="E30" s="153">
        <v>48515</v>
      </c>
      <c r="F30" s="153">
        <v>49802</v>
      </c>
      <c r="G30" s="153"/>
      <c r="H30" s="929">
        <v>20378</v>
      </c>
      <c r="I30" s="153">
        <v>20430</v>
      </c>
      <c r="J30" s="153">
        <v>19606</v>
      </c>
      <c r="K30" s="38"/>
      <c r="L30" s="705"/>
      <c r="M30" s="38"/>
      <c r="N30" s="38"/>
      <c r="O30" s="38"/>
      <c r="P30" s="38"/>
      <c r="Q30" s="38"/>
      <c r="R30" s="38"/>
      <c r="S30" s="38"/>
    </row>
    <row r="31" spans="1:19" ht="15.75" thickTop="1">
      <c r="A31" s="52"/>
      <c r="B31" s="142"/>
      <c r="C31" s="97"/>
      <c r="D31" s="73"/>
      <c r="E31" s="142"/>
      <c r="F31" s="142"/>
      <c r="G31" s="142"/>
      <c r="H31" s="271"/>
      <c r="I31" s="123"/>
      <c r="J31" s="388"/>
      <c r="K31" s="38"/>
      <c r="L31" s="38"/>
      <c r="M31" s="38"/>
      <c r="N31" s="38"/>
      <c r="O31" s="38"/>
      <c r="P31" s="38"/>
      <c r="Q31" s="38"/>
      <c r="R31" s="38"/>
      <c r="S31" s="38"/>
    </row>
    <row r="32" spans="1:19" ht="15">
      <c r="A32" s="52"/>
      <c r="B32" s="87" t="s">
        <v>276</v>
      </c>
      <c r="C32" s="100"/>
      <c r="D32" s="73"/>
      <c r="E32" s="142"/>
      <c r="F32" s="142"/>
      <c r="G32" s="142"/>
      <c r="H32" s="271"/>
      <c r="I32" s="123"/>
      <c r="J32" s="388"/>
      <c r="K32" s="38"/>
      <c r="L32" s="38"/>
      <c r="M32" s="38"/>
      <c r="N32" s="38"/>
      <c r="O32" s="38"/>
      <c r="P32" s="38"/>
      <c r="Q32" s="38"/>
      <c r="R32" s="38"/>
      <c r="S32" s="38"/>
    </row>
    <row r="33" spans="1:19" ht="15">
      <c r="A33" s="52"/>
      <c r="B33" s="181" t="s">
        <v>78</v>
      </c>
      <c r="C33" s="97"/>
      <c r="D33" s="354">
        <v>10898</v>
      </c>
      <c r="E33" s="123">
        <v>10974</v>
      </c>
      <c r="F33" s="123">
        <v>11082</v>
      </c>
      <c r="G33" s="144"/>
      <c r="H33" s="271">
        <v>10900</v>
      </c>
      <c r="I33" s="123">
        <v>10976</v>
      </c>
      <c r="J33" s="123">
        <v>11092</v>
      </c>
      <c r="K33" s="38"/>
      <c r="L33" s="705"/>
      <c r="M33" s="38"/>
      <c r="N33" s="38"/>
      <c r="O33" s="38"/>
      <c r="P33" s="38"/>
      <c r="Q33" s="38"/>
      <c r="R33" s="38"/>
      <c r="S33" s="38"/>
    </row>
    <row r="34" spans="1:19" ht="15">
      <c r="A34" s="52"/>
      <c r="B34" s="181" t="s">
        <v>214</v>
      </c>
      <c r="C34" s="97"/>
      <c r="D34" s="354">
        <v>2812</v>
      </c>
      <c r="E34" s="123">
        <v>2812</v>
      </c>
      <c r="F34" s="123">
        <v>1812</v>
      </c>
      <c r="G34" s="142"/>
      <c r="H34" s="271">
        <v>2812</v>
      </c>
      <c r="I34" s="123">
        <v>2812</v>
      </c>
      <c r="J34" s="123">
        <v>1812</v>
      </c>
      <c r="K34" s="38"/>
      <c r="L34" s="705"/>
      <c r="M34" s="38"/>
      <c r="N34" s="38"/>
      <c r="O34" s="38"/>
      <c r="P34" s="38"/>
      <c r="Q34" s="38"/>
      <c r="R34" s="38"/>
      <c r="S34" s="38"/>
    </row>
    <row r="35" spans="1:19" ht="15">
      <c r="A35" s="52"/>
      <c r="B35" s="181" t="s">
        <v>156</v>
      </c>
      <c r="C35" s="97"/>
      <c r="D35" s="354">
        <v>3701</v>
      </c>
      <c r="E35" s="123">
        <v>3606</v>
      </c>
      <c r="F35" s="144">
        <v>4256</v>
      </c>
      <c r="G35" s="144"/>
      <c r="H35" s="271">
        <v>180</v>
      </c>
      <c r="I35" s="123">
        <v>127</v>
      </c>
      <c r="J35" s="123">
        <v>170</v>
      </c>
      <c r="K35" s="38"/>
      <c r="L35" s="705"/>
      <c r="M35" s="38"/>
      <c r="N35" s="38"/>
      <c r="O35" s="38"/>
      <c r="P35" s="38"/>
      <c r="Q35" s="38"/>
      <c r="R35" s="38"/>
      <c r="S35" s="38"/>
    </row>
    <row r="36" spans="1:19" ht="15">
      <c r="A36" s="52"/>
      <c r="B36" s="337" t="s">
        <v>157</v>
      </c>
      <c r="C36" s="361"/>
      <c r="D36" s="354">
        <v>31634</v>
      </c>
      <c r="E36" s="123">
        <v>30284</v>
      </c>
      <c r="F36" s="339">
        <v>30308</v>
      </c>
      <c r="G36" s="339"/>
      <c r="H36" s="912">
        <v>6486</v>
      </c>
      <c r="I36" s="336">
        <v>6515</v>
      </c>
      <c r="J36" s="336">
        <v>6532</v>
      </c>
      <c r="K36" s="38"/>
      <c r="L36" s="705"/>
      <c r="M36" s="38"/>
      <c r="N36" s="38"/>
      <c r="O36" s="38"/>
      <c r="P36" s="38"/>
      <c r="Q36" s="38"/>
      <c r="R36" s="38"/>
      <c r="S36" s="38"/>
    </row>
    <row r="37" spans="1:19" ht="15.75" thickBot="1">
      <c r="A37" s="52"/>
      <c r="B37" s="341" t="s">
        <v>277</v>
      </c>
      <c r="C37" s="360"/>
      <c r="D37" s="930">
        <v>49045</v>
      </c>
      <c r="E37" s="350">
        <v>47676</v>
      </c>
      <c r="F37" s="350">
        <v>47458</v>
      </c>
      <c r="G37" s="350"/>
      <c r="H37" s="930">
        <v>20378</v>
      </c>
      <c r="I37" s="350">
        <v>20430</v>
      </c>
      <c r="J37" s="350">
        <v>19606</v>
      </c>
      <c r="K37" s="38"/>
      <c r="L37" s="705"/>
      <c r="M37" s="38"/>
      <c r="N37" s="38"/>
      <c r="O37" s="38"/>
      <c r="P37" s="38"/>
      <c r="Q37" s="38"/>
      <c r="R37" s="38"/>
      <c r="S37" s="38"/>
    </row>
    <row r="38" spans="1:19" ht="15.75" thickTop="1">
      <c r="A38" s="52"/>
      <c r="B38" s="337" t="s">
        <v>185</v>
      </c>
      <c r="C38" s="349"/>
      <c r="D38" s="955">
        <v>830</v>
      </c>
      <c r="E38" s="339">
        <v>839</v>
      </c>
      <c r="F38" s="339">
        <v>2344</v>
      </c>
      <c r="G38" s="339"/>
      <c r="H38" s="912"/>
      <c r="I38" s="336"/>
      <c r="J38" s="336"/>
      <c r="K38" s="38"/>
      <c r="L38" s="705"/>
      <c r="M38" s="38"/>
      <c r="N38" s="38"/>
      <c r="O38" s="38"/>
      <c r="P38" s="38"/>
      <c r="Q38" s="38"/>
      <c r="R38" s="38"/>
      <c r="S38" s="38"/>
    </row>
    <row r="39" spans="1:19" ht="15.75" thickBot="1">
      <c r="A39" s="52"/>
      <c r="B39" s="341" t="s">
        <v>278</v>
      </c>
      <c r="C39" s="360"/>
      <c r="D39" s="930">
        <v>49875</v>
      </c>
      <c r="E39" s="350">
        <v>48515</v>
      </c>
      <c r="F39" s="350">
        <v>49802</v>
      </c>
      <c r="G39" s="350"/>
      <c r="H39" s="930">
        <v>20378</v>
      </c>
      <c r="I39" s="350">
        <v>20430</v>
      </c>
      <c r="J39" s="350">
        <v>19606</v>
      </c>
      <c r="K39" s="38"/>
      <c r="L39" s="705"/>
      <c r="M39" s="38"/>
      <c r="N39" s="38"/>
      <c r="O39" s="38"/>
      <c r="P39" s="38"/>
      <c r="Q39" s="38"/>
      <c r="R39" s="38"/>
      <c r="S39" s="38"/>
    </row>
    <row r="40" spans="1:19" ht="15.75" thickTop="1">
      <c r="A40" s="52"/>
      <c r="B40" s="98"/>
      <c r="C40" s="97"/>
      <c r="D40" s="909"/>
      <c r="E40" s="142"/>
      <c r="F40" s="142"/>
      <c r="G40" s="142"/>
      <c r="H40" s="354"/>
      <c r="I40" s="123"/>
      <c r="J40" s="123"/>
      <c r="K40" s="38"/>
      <c r="L40" s="38"/>
      <c r="M40" s="38"/>
      <c r="N40" s="38"/>
      <c r="O40" s="38"/>
      <c r="P40" s="38"/>
      <c r="Q40" s="38"/>
      <c r="R40" s="38"/>
      <c r="S40" s="38"/>
    </row>
    <row r="41" spans="1:19" ht="15">
      <c r="A41" s="52"/>
      <c r="B41" s="94"/>
      <c r="C41" s="97"/>
      <c r="D41" s="909"/>
      <c r="E41" s="142"/>
      <c r="F41" s="142"/>
      <c r="G41" s="142"/>
      <c r="H41" s="354"/>
      <c r="I41" s="123"/>
      <c r="J41" s="123"/>
      <c r="K41" s="38"/>
      <c r="L41" s="38"/>
      <c r="M41" s="38"/>
      <c r="N41" s="38"/>
      <c r="O41" s="38"/>
      <c r="P41" s="38"/>
      <c r="Q41" s="38"/>
      <c r="R41" s="38"/>
      <c r="S41" s="38"/>
    </row>
    <row r="42" spans="1:19" ht="15">
      <c r="A42" s="52"/>
      <c r="B42" s="87" t="s">
        <v>279</v>
      </c>
      <c r="C42" s="97"/>
      <c r="D42" s="909"/>
      <c r="E42" s="142"/>
      <c r="F42" s="142"/>
      <c r="G42" s="73"/>
      <c r="H42" s="73"/>
      <c r="I42" s="142"/>
      <c r="J42" s="142"/>
      <c r="K42" s="42"/>
      <c r="L42" s="38"/>
      <c r="M42" s="38"/>
      <c r="N42" s="38"/>
      <c r="O42" s="38"/>
      <c r="P42" s="38"/>
      <c r="Q42" s="38"/>
      <c r="R42" s="38"/>
      <c r="S42" s="38"/>
    </row>
    <row r="43" spans="1:19" ht="15">
      <c r="A43" s="52"/>
      <c r="B43" s="94" t="s">
        <v>198</v>
      </c>
      <c r="C43" s="97"/>
      <c r="D43" s="909"/>
      <c r="E43" s="142"/>
      <c r="F43" s="142"/>
      <c r="G43" s="73"/>
      <c r="H43" s="73"/>
      <c r="I43" s="142"/>
      <c r="J43" s="142"/>
      <c r="K43" s="42"/>
      <c r="L43" s="38"/>
      <c r="M43" s="38"/>
      <c r="N43" s="38"/>
      <c r="O43" s="38"/>
      <c r="P43" s="38"/>
      <c r="Q43" s="38"/>
      <c r="R43" s="38"/>
      <c r="S43" s="38"/>
    </row>
    <row r="44" spans="1:19" ht="15">
      <c r="A44" s="52"/>
      <c r="B44" s="101" t="s">
        <v>295</v>
      </c>
      <c r="C44" s="97"/>
      <c r="D44" s="959">
        <v>18.11915097645287</v>
      </c>
      <c r="E44" s="684">
        <v>17.560388878404375</v>
      </c>
      <c r="F44" s="684">
        <v>17.85</v>
      </c>
      <c r="G44" s="73"/>
      <c r="H44" s="931">
        <v>6.884147708884782</v>
      </c>
      <c r="I44" s="685">
        <v>6.9</v>
      </c>
      <c r="J44" s="685">
        <v>6.96</v>
      </c>
      <c r="K44" s="42"/>
      <c r="L44" s="38"/>
      <c r="M44" s="38"/>
      <c r="N44" s="38"/>
      <c r="O44" s="38"/>
      <c r="P44" s="38"/>
      <c r="Q44" s="38"/>
      <c r="R44" s="38"/>
      <c r="S44" s="38"/>
    </row>
    <row r="45" spans="1:19" ht="4.5" customHeight="1" thickBot="1">
      <c r="A45" s="52"/>
      <c r="B45" s="102"/>
      <c r="C45" s="103"/>
      <c r="D45" s="379"/>
      <c r="E45" s="410"/>
      <c r="F45" s="148"/>
      <c r="G45" s="149"/>
      <c r="H45" s="74"/>
      <c r="I45" s="411"/>
      <c r="J45" s="383"/>
      <c r="K45" s="38"/>
      <c r="L45" s="38"/>
      <c r="M45" s="38"/>
      <c r="N45" s="38"/>
      <c r="O45" s="38"/>
      <c r="P45" s="38"/>
      <c r="Q45" s="38"/>
      <c r="R45" s="38"/>
      <c r="S45" s="38"/>
    </row>
    <row r="46" spans="1:19" ht="15.75" thickTop="1">
      <c r="A46" s="52"/>
      <c r="B46" s="38"/>
      <c r="C46" s="38"/>
      <c r="D46" s="380"/>
      <c r="E46" s="380"/>
      <c r="F46" s="42"/>
      <c r="G46" s="42"/>
      <c r="H46" s="39"/>
      <c r="I46" s="380"/>
      <c r="J46" s="42"/>
      <c r="K46" s="38"/>
      <c r="L46" s="38"/>
      <c r="M46" s="38"/>
      <c r="N46" s="38"/>
      <c r="O46" s="38"/>
      <c r="P46" s="38"/>
      <c r="Q46" s="38"/>
      <c r="R46" s="38"/>
      <c r="S46" s="38"/>
    </row>
    <row r="47" spans="1:19" ht="15">
      <c r="A47" s="52"/>
      <c r="B47" s="38"/>
      <c r="C47" s="38"/>
      <c r="D47" s="42"/>
      <c r="E47" s="42"/>
      <c r="F47" s="42"/>
      <c r="G47" s="38"/>
      <c r="H47" s="39"/>
      <c r="I47" s="380"/>
      <c r="J47" s="42"/>
      <c r="K47" s="38"/>
      <c r="L47" s="38"/>
      <c r="M47" s="38"/>
      <c r="N47" s="38"/>
      <c r="O47" s="38"/>
      <c r="P47" s="38"/>
      <c r="Q47" s="38"/>
      <c r="R47" s="38"/>
      <c r="S47" s="38"/>
    </row>
    <row r="48" spans="1:19" ht="15">
      <c r="A48" s="52"/>
      <c r="B48" s="38"/>
      <c r="C48" s="38"/>
      <c r="D48" s="42"/>
      <c r="E48" s="42"/>
      <c r="F48" s="42"/>
      <c r="G48" s="38"/>
      <c r="H48" s="39"/>
      <c r="I48" s="380"/>
      <c r="J48" s="42"/>
      <c r="K48" s="38"/>
      <c r="L48" s="38"/>
      <c r="M48" s="38"/>
      <c r="N48" s="38"/>
      <c r="O48" s="38"/>
      <c r="P48" s="38"/>
      <c r="Q48" s="38"/>
      <c r="R48" s="38"/>
      <c r="S48" s="38"/>
    </row>
    <row r="49" spans="1:19" ht="15">
      <c r="A49" s="52"/>
      <c r="B49" s="38"/>
      <c r="C49" s="38"/>
      <c r="D49" s="42"/>
      <c r="E49" s="42"/>
      <c r="F49" s="42"/>
      <c r="G49" s="38"/>
      <c r="H49" s="39"/>
      <c r="I49" s="42"/>
      <c r="J49" s="42"/>
      <c r="K49" s="38"/>
      <c r="L49" s="38"/>
      <c r="M49" s="38"/>
      <c r="N49" s="38"/>
      <c r="O49" s="38"/>
      <c r="P49" s="38"/>
      <c r="Q49" s="38"/>
      <c r="R49" s="38"/>
      <c r="S49" s="38"/>
    </row>
    <row r="50" spans="2:19" ht="14.25" customHeight="1">
      <c r="B50" s="38"/>
      <c r="C50" s="38"/>
      <c r="D50" s="42"/>
      <c r="E50" s="42"/>
      <c r="F50" s="42"/>
      <c r="G50" s="38"/>
      <c r="H50" s="39"/>
      <c r="I50" s="42"/>
      <c r="J50" s="39"/>
      <c r="K50" s="38"/>
      <c r="L50" s="38"/>
      <c r="M50" s="38"/>
      <c r="N50" s="38"/>
      <c r="O50" s="38"/>
      <c r="P50" s="38"/>
      <c r="Q50" s="38"/>
      <c r="R50" s="38"/>
      <c r="S50" s="38"/>
    </row>
    <row r="51" spans="2:19" ht="15">
      <c r="B51" s="38"/>
      <c r="C51" s="38"/>
      <c r="D51" s="42"/>
      <c r="E51" s="42"/>
      <c r="F51" s="42"/>
      <c r="G51" s="38"/>
      <c r="H51" s="39"/>
      <c r="I51" s="42"/>
      <c r="J51" s="39"/>
      <c r="K51" s="38"/>
      <c r="L51" s="38"/>
      <c r="M51" s="38"/>
      <c r="N51" s="38"/>
      <c r="O51" s="38"/>
      <c r="P51" s="38"/>
      <c r="Q51" s="38"/>
      <c r="R51" s="38"/>
      <c r="S51" s="38"/>
    </row>
    <row r="52" spans="2:19" ht="15">
      <c r="B52" s="38"/>
      <c r="C52" s="38"/>
      <c r="D52" s="42"/>
      <c r="E52" s="42"/>
      <c r="F52" s="42"/>
      <c r="G52" s="38"/>
      <c r="H52" s="39"/>
      <c r="I52" s="42"/>
      <c r="J52" s="39"/>
      <c r="K52" s="38"/>
      <c r="L52" s="38"/>
      <c r="M52" s="38"/>
      <c r="N52" s="38"/>
      <c r="O52" s="38"/>
      <c r="P52" s="38"/>
      <c r="Q52" s="38"/>
      <c r="R52" s="38"/>
      <c r="S52" s="38"/>
    </row>
    <row r="53" spans="2:19" ht="15">
      <c r="B53" s="38"/>
      <c r="C53" s="38"/>
      <c r="D53" s="42"/>
      <c r="E53" s="42"/>
      <c r="F53" s="42"/>
      <c r="G53" s="38"/>
      <c r="H53" s="39"/>
      <c r="I53" s="42"/>
      <c r="J53" s="39"/>
      <c r="K53" s="38"/>
      <c r="L53" s="38"/>
      <c r="M53" s="38"/>
      <c r="N53" s="38"/>
      <c r="O53" s="38"/>
      <c r="P53" s="38"/>
      <c r="Q53" s="38"/>
      <c r="R53" s="38"/>
      <c r="S53" s="38"/>
    </row>
    <row r="54" spans="2:19" ht="15">
      <c r="B54" s="38"/>
      <c r="C54" s="38"/>
      <c r="D54" s="42"/>
      <c r="E54" s="42"/>
      <c r="F54" s="42"/>
      <c r="G54" s="38"/>
      <c r="H54" s="39"/>
      <c r="I54" s="42"/>
      <c r="J54" s="39"/>
      <c r="K54" s="38"/>
      <c r="L54" s="38"/>
      <c r="M54" s="38"/>
      <c r="N54" s="38"/>
      <c r="O54" s="38"/>
      <c r="P54" s="38"/>
      <c r="Q54" s="38"/>
      <c r="R54" s="38"/>
      <c r="S54" s="38"/>
    </row>
    <row r="55" spans="2:19" ht="15">
      <c r="B55" s="38"/>
      <c r="C55" s="38"/>
      <c r="D55" s="42"/>
      <c r="E55" s="42"/>
      <c r="F55" s="42"/>
      <c r="G55" s="38"/>
      <c r="H55" s="39"/>
      <c r="I55" s="42"/>
      <c r="J55" s="39"/>
      <c r="K55" s="38"/>
      <c r="L55" s="38"/>
      <c r="M55" s="38"/>
      <c r="N55" s="38"/>
      <c r="O55" s="38"/>
      <c r="P55" s="38"/>
      <c r="Q55" s="38"/>
      <c r="R55" s="38"/>
      <c r="S55" s="38"/>
    </row>
    <row r="56" spans="2:19" ht="15">
      <c r="B56" s="38"/>
      <c r="C56" s="38"/>
      <c r="D56" s="42"/>
      <c r="E56" s="42"/>
      <c r="F56" s="42"/>
      <c r="G56" s="38"/>
      <c r="H56" s="39"/>
      <c r="I56" s="42"/>
      <c r="J56" s="39"/>
      <c r="K56" s="38"/>
      <c r="L56" s="38"/>
      <c r="M56" s="38"/>
      <c r="N56" s="38"/>
      <c r="O56" s="38"/>
      <c r="P56" s="38"/>
      <c r="Q56" s="38"/>
      <c r="R56" s="38"/>
      <c r="S56" s="38"/>
    </row>
    <row r="57" spans="2:19" ht="15">
      <c r="B57" s="38"/>
      <c r="C57" s="38"/>
      <c r="D57" s="42"/>
      <c r="E57" s="42"/>
      <c r="F57" s="42"/>
      <c r="G57" s="38"/>
      <c r="H57" s="39"/>
      <c r="I57" s="42"/>
      <c r="J57" s="39"/>
      <c r="K57" s="38"/>
      <c r="L57" s="38"/>
      <c r="M57" s="38"/>
      <c r="N57" s="38"/>
      <c r="O57" s="38"/>
      <c r="P57" s="38"/>
      <c r="Q57" s="38"/>
      <c r="R57" s="38"/>
      <c r="S57" s="38"/>
    </row>
    <row r="58" spans="2:19" ht="15">
      <c r="B58" s="38"/>
      <c r="C58" s="38"/>
      <c r="D58" s="42"/>
      <c r="E58" s="42"/>
      <c r="F58" s="42"/>
      <c r="G58" s="38"/>
      <c r="H58" s="39"/>
      <c r="I58" s="42"/>
      <c r="J58" s="39"/>
      <c r="K58" s="38"/>
      <c r="L58" s="38"/>
      <c r="M58" s="38"/>
      <c r="N58" s="38"/>
      <c r="O58" s="38"/>
      <c r="P58" s="38"/>
      <c r="Q58" s="38"/>
      <c r="R58" s="38"/>
      <c r="S58" s="38"/>
    </row>
    <row r="59" spans="2:19" ht="15">
      <c r="B59" s="38"/>
      <c r="C59" s="38"/>
      <c r="D59" s="42"/>
      <c r="E59" s="42"/>
      <c r="F59" s="42"/>
      <c r="G59" s="38"/>
      <c r="H59" s="39"/>
      <c r="I59" s="42"/>
      <c r="J59" s="39"/>
      <c r="K59" s="38"/>
      <c r="L59" s="38"/>
      <c r="M59" s="38"/>
      <c r="N59" s="38"/>
      <c r="O59" s="38"/>
      <c r="P59" s="38"/>
      <c r="Q59" s="38"/>
      <c r="R59" s="38"/>
      <c r="S59" s="38"/>
    </row>
    <row r="60" spans="2:19" ht="15">
      <c r="B60" s="38"/>
      <c r="C60" s="38"/>
      <c r="D60" s="42"/>
      <c r="E60" s="42"/>
      <c r="F60" s="42"/>
      <c r="G60" s="38"/>
      <c r="H60" s="39"/>
      <c r="I60" s="42"/>
      <c r="J60" s="39"/>
      <c r="K60" s="38"/>
      <c r="L60" s="38"/>
      <c r="M60" s="38"/>
      <c r="N60" s="38"/>
      <c r="O60" s="38"/>
      <c r="P60" s="38"/>
      <c r="Q60" s="38"/>
      <c r="R60" s="38"/>
      <c r="S60" s="38"/>
    </row>
    <row r="61" spans="2:19" ht="15">
      <c r="B61" s="38"/>
      <c r="C61" s="38"/>
      <c r="D61" s="42"/>
      <c r="E61" s="42"/>
      <c r="F61" s="42"/>
      <c r="G61" s="38"/>
      <c r="H61" s="39"/>
      <c r="I61" s="42"/>
      <c r="J61" s="39"/>
      <c r="K61" s="38"/>
      <c r="L61" s="38"/>
      <c r="M61" s="38"/>
      <c r="N61" s="38"/>
      <c r="O61" s="38"/>
      <c r="P61" s="38"/>
      <c r="Q61" s="38"/>
      <c r="R61" s="38"/>
      <c r="S61" s="38"/>
    </row>
    <row r="62" spans="2:19" ht="15">
      <c r="B62" s="38"/>
      <c r="C62" s="38"/>
      <c r="D62" s="42"/>
      <c r="E62" s="42"/>
      <c r="F62" s="42"/>
      <c r="G62" s="38"/>
      <c r="H62" s="39"/>
      <c r="I62" s="42"/>
      <c r="J62" s="39"/>
      <c r="K62" s="38"/>
      <c r="L62" s="38"/>
      <c r="M62" s="38"/>
      <c r="N62" s="38"/>
      <c r="O62" s="38"/>
      <c r="P62" s="38"/>
      <c r="Q62" s="38"/>
      <c r="R62" s="38"/>
      <c r="S62" s="38"/>
    </row>
    <row r="63" spans="2:19" ht="15">
      <c r="B63" s="38"/>
      <c r="C63" s="38"/>
      <c r="D63" s="42"/>
      <c r="E63" s="42"/>
      <c r="F63" s="42"/>
      <c r="G63" s="38"/>
      <c r="H63" s="39"/>
      <c r="I63" s="42"/>
      <c r="J63" s="39"/>
      <c r="K63" s="38"/>
      <c r="L63" s="38"/>
      <c r="M63" s="38"/>
      <c r="N63" s="38"/>
      <c r="O63" s="38"/>
      <c r="P63" s="38"/>
      <c r="Q63" s="38"/>
      <c r="R63" s="38"/>
      <c r="S63" s="38"/>
    </row>
    <row r="64" spans="2:19" ht="15">
      <c r="B64" s="38"/>
      <c r="C64" s="38"/>
      <c r="D64" s="42"/>
      <c r="E64" s="42"/>
      <c r="F64" s="42"/>
      <c r="G64" s="38"/>
      <c r="H64" s="39"/>
      <c r="I64" s="42"/>
      <c r="J64" s="39"/>
      <c r="K64" s="38"/>
      <c r="L64" s="38"/>
      <c r="M64" s="38"/>
      <c r="N64" s="38"/>
      <c r="O64" s="38"/>
      <c r="P64" s="38"/>
      <c r="Q64" s="38"/>
      <c r="R64" s="38"/>
      <c r="S64" s="38"/>
    </row>
    <row r="65" spans="2:19" ht="15">
      <c r="B65" s="38"/>
      <c r="C65" s="38"/>
      <c r="D65" s="42"/>
      <c r="E65" s="42"/>
      <c r="F65" s="42"/>
      <c r="G65" s="38"/>
      <c r="H65" s="39"/>
      <c r="I65" s="42"/>
      <c r="J65" s="39"/>
      <c r="K65" s="38"/>
      <c r="L65" s="38"/>
      <c r="M65" s="38"/>
      <c r="N65" s="38"/>
      <c r="O65" s="38"/>
      <c r="P65" s="38"/>
      <c r="Q65" s="38"/>
      <c r="R65" s="38"/>
      <c r="S65" s="38"/>
    </row>
    <row r="66" spans="2:19" ht="15">
      <c r="B66" s="38"/>
      <c r="C66" s="38"/>
      <c r="D66" s="42"/>
      <c r="E66" s="42"/>
      <c r="F66" s="42"/>
      <c r="G66" s="38"/>
      <c r="H66" s="39"/>
      <c r="I66" s="42"/>
      <c r="J66" s="39"/>
      <c r="K66" s="38"/>
      <c r="L66" s="38"/>
      <c r="M66" s="38"/>
      <c r="N66" s="38"/>
      <c r="O66" s="38"/>
      <c r="P66" s="38"/>
      <c r="Q66" s="38"/>
      <c r="R66" s="38"/>
      <c r="S66" s="38"/>
    </row>
    <row r="67" spans="2:19" ht="15">
      <c r="B67" s="38"/>
      <c r="C67" s="38"/>
      <c r="D67" s="42"/>
      <c r="E67" s="42"/>
      <c r="F67" s="42"/>
      <c r="G67" s="38"/>
      <c r="H67" s="39"/>
      <c r="I67" s="42"/>
      <c r="J67" s="39"/>
      <c r="K67" s="38"/>
      <c r="L67" s="38"/>
      <c r="M67" s="38"/>
      <c r="N67" s="38"/>
      <c r="O67" s="38"/>
      <c r="P67" s="38"/>
      <c r="Q67" s="38"/>
      <c r="R67" s="38"/>
      <c r="S67" s="38"/>
    </row>
    <row r="68" spans="2:19" ht="15">
      <c r="B68" s="38"/>
      <c r="C68" s="38"/>
      <c r="D68" s="42"/>
      <c r="E68" s="42"/>
      <c r="F68" s="42"/>
      <c r="G68" s="38"/>
      <c r="H68" s="39"/>
      <c r="I68" s="42"/>
      <c r="J68" s="39"/>
      <c r="K68" s="38"/>
      <c r="L68" s="38"/>
      <c r="M68" s="38"/>
      <c r="N68" s="38"/>
      <c r="O68" s="38"/>
      <c r="P68" s="38"/>
      <c r="Q68" s="38"/>
      <c r="R68" s="38"/>
      <c r="S68" s="38"/>
    </row>
    <row r="69" spans="2:19" ht="15">
      <c r="B69" s="38"/>
      <c r="C69" s="38"/>
      <c r="D69" s="42"/>
      <c r="E69" s="42"/>
      <c r="F69" s="42"/>
      <c r="G69" s="38"/>
      <c r="H69" s="39"/>
      <c r="I69" s="42"/>
      <c r="J69" s="39"/>
      <c r="K69" s="38"/>
      <c r="L69" s="38"/>
      <c r="M69" s="38"/>
      <c r="N69" s="38"/>
      <c r="O69" s="38"/>
      <c r="P69" s="38"/>
      <c r="Q69" s="38"/>
      <c r="R69" s="38"/>
      <c r="S69" s="38"/>
    </row>
    <row r="70" spans="2:19" ht="15">
      <c r="B70" s="38"/>
      <c r="C70" s="38"/>
      <c r="D70" s="42"/>
      <c r="E70" s="42"/>
      <c r="F70" s="42"/>
      <c r="G70" s="38"/>
      <c r="H70" s="39"/>
      <c r="I70" s="42"/>
      <c r="J70" s="39"/>
      <c r="K70" s="38"/>
      <c r="L70" s="38"/>
      <c r="M70" s="38"/>
      <c r="N70" s="38"/>
      <c r="O70" s="38"/>
      <c r="P70" s="38"/>
      <c r="Q70" s="38"/>
      <c r="R70" s="38"/>
      <c r="S70" s="38"/>
    </row>
    <row r="71" spans="2:19" ht="15">
      <c r="B71" s="38"/>
      <c r="C71" s="38"/>
      <c r="D71" s="42"/>
      <c r="E71" s="42"/>
      <c r="F71" s="42"/>
      <c r="G71" s="38"/>
      <c r="H71" s="39"/>
      <c r="I71" s="42"/>
      <c r="J71" s="39"/>
      <c r="K71" s="38"/>
      <c r="L71" s="38"/>
      <c r="M71" s="38"/>
      <c r="N71" s="38"/>
      <c r="O71" s="38"/>
      <c r="P71" s="38"/>
      <c r="Q71" s="38"/>
      <c r="R71" s="38"/>
      <c r="S71" s="38"/>
    </row>
    <row r="72" spans="2:19" ht="15">
      <c r="B72" s="38"/>
      <c r="C72" s="38"/>
      <c r="D72" s="42"/>
      <c r="E72" s="42"/>
      <c r="F72" s="42"/>
      <c r="G72" s="38"/>
      <c r="H72" s="39"/>
      <c r="I72" s="42"/>
      <c r="J72" s="39"/>
      <c r="K72" s="38"/>
      <c r="L72" s="38"/>
      <c r="M72" s="38"/>
      <c r="N72" s="38"/>
      <c r="O72" s="38"/>
      <c r="P72" s="38"/>
      <c r="Q72" s="38"/>
      <c r="R72" s="38"/>
      <c r="S72" s="38"/>
    </row>
    <row r="73" spans="2:19" ht="15">
      <c r="B73" s="38"/>
      <c r="C73" s="38"/>
      <c r="D73" s="42"/>
      <c r="E73" s="42"/>
      <c r="F73" s="42"/>
      <c r="G73" s="38"/>
      <c r="H73" s="39"/>
      <c r="I73" s="42"/>
      <c r="J73" s="39"/>
      <c r="K73" s="38"/>
      <c r="L73" s="38"/>
      <c r="M73" s="38"/>
      <c r="N73" s="38"/>
      <c r="O73" s="38"/>
      <c r="P73" s="38"/>
      <c r="Q73" s="38"/>
      <c r="R73" s="38"/>
      <c r="S73" s="38"/>
    </row>
    <row r="74" spans="2:19" ht="15">
      <c r="B74" s="38"/>
      <c r="C74" s="38"/>
      <c r="D74" s="42"/>
      <c r="E74" s="42"/>
      <c r="F74" s="42"/>
      <c r="G74" s="38"/>
      <c r="H74" s="39"/>
      <c r="I74" s="42"/>
      <c r="J74" s="39"/>
      <c r="K74" s="38"/>
      <c r="L74" s="38"/>
      <c r="M74" s="38"/>
      <c r="N74" s="38"/>
      <c r="O74" s="38"/>
      <c r="P74" s="38"/>
      <c r="Q74" s="38"/>
      <c r="R74" s="38"/>
      <c r="S74" s="38"/>
    </row>
    <row r="75" spans="2:19" ht="15">
      <c r="B75" s="38"/>
      <c r="C75" s="38"/>
      <c r="D75" s="42"/>
      <c r="E75" s="42"/>
      <c r="F75" s="42"/>
      <c r="G75" s="38"/>
      <c r="H75" s="39"/>
      <c r="I75" s="42"/>
      <c r="J75" s="39"/>
      <c r="K75" s="38"/>
      <c r="L75" s="38"/>
      <c r="M75" s="38"/>
      <c r="N75" s="38"/>
      <c r="O75" s="38"/>
      <c r="P75" s="38"/>
      <c r="Q75" s="38"/>
      <c r="R75" s="38"/>
      <c r="S75" s="38"/>
    </row>
    <row r="76" spans="2:19" ht="15">
      <c r="B76" s="38"/>
      <c r="C76" s="38"/>
      <c r="D76" s="42"/>
      <c r="E76" s="42"/>
      <c r="F76" s="42"/>
      <c r="G76" s="38"/>
      <c r="H76" s="39"/>
      <c r="I76" s="42"/>
      <c r="J76" s="39"/>
      <c r="K76" s="38"/>
      <c r="L76" s="38"/>
      <c r="M76" s="38"/>
      <c r="N76" s="38"/>
      <c r="O76" s="38"/>
      <c r="P76" s="38"/>
      <c r="Q76" s="38"/>
      <c r="R76" s="38"/>
      <c r="S76" s="38"/>
    </row>
    <row r="77" spans="2:19" ht="15">
      <c r="B77" s="38"/>
      <c r="C77" s="38"/>
      <c r="D77" s="42"/>
      <c r="E77" s="42"/>
      <c r="F77" s="42"/>
      <c r="G77" s="38"/>
      <c r="H77" s="39"/>
      <c r="I77" s="42"/>
      <c r="J77" s="39"/>
      <c r="K77" s="38"/>
      <c r="L77" s="38"/>
      <c r="M77" s="38"/>
      <c r="N77" s="38"/>
      <c r="O77" s="38"/>
      <c r="P77" s="38"/>
      <c r="Q77" s="38"/>
      <c r="R77" s="38"/>
      <c r="S77" s="38"/>
    </row>
    <row r="78" spans="2:19" ht="15">
      <c r="B78" s="38"/>
      <c r="C78" s="38"/>
      <c r="D78" s="42"/>
      <c r="E78" s="42"/>
      <c r="F78" s="42"/>
      <c r="G78" s="38"/>
      <c r="H78" s="39"/>
      <c r="I78" s="42"/>
      <c r="J78" s="39"/>
      <c r="K78" s="38"/>
      <c r="L78" s="38"/>
      <c r="M78" s="38"/>
      <c r="N78" s="38"/>
      <c r="O78" s="38"/>
      <c r="P78" s="38"/>
      <c r="Q78" s="38"/>
      <c r="R78" s="38"/>
      <c r="S78" s="38"/>
    </row>
    <row r="79" spans="2:19" ht="15">
      <c r="B79" s="38"/>
      <c r="C79" s="38"/>
      <c r="D79" s="42"/>
      <c r="E79" s="42"/>
      <c r="F79" s="42"/>
      <c r="G79" s="38"/>
      <c r="H79" s="39"/>
      <c r="I79" s="42"/>
      <c r="J79" s="39"/>
      <c r="K79" s="38"/>
      <c r="L79" s="38"/>
      <c r="M79" s="38"/>
      <c r="N79" s="38"/>
      <c r="O79" s="38"/>
      <c r="P79" s="38"/>
      <c r="Q79" s="38"/>
      <c r="R79" s="38"/>
      <c r="S79" s="38"/>
    </row>
    <row r="80" spans="2:19" ht="15">
      <c r="B80" s="38"/>
      <c r="C80" s="38"/>
      <c r="D80" s="42"/>
      <c r="E80" s="42"/>
      <c r="F80" s="42"/>
      <c r="G80" s="38"/>
      <c r="H80" s="39"/>
      <c r="I80" s="42"/>
      <c r="J80" s="39"/>
      <c r="K80" s="38"/>
      <c r="L80" s="38"/>
      <c r="M80" s="38"/>
      <c r="N80" s="38"/>
      <c r="O80" s="38"/>
      <c r="P80" s="38"/>
      <c r="Q80" s="38"/>
      <c r="R80" s="38"/>
      <c r="S80" s="38"/>
    </row>
    <row r="81" spans="2:19" ht="15">
      <c r="B81" s="38"/>
      <c r="C81" s="38"/>
      <c r="D81" s="42"/>
      <c r="E81" s="42"/>
      <c r="F81" s="42"/>
      <c r="G81" s="38"/>
      <c r="H81" s="39"/>
      <c r="I81" s="42"/>
      <c r="J81" s="39"/>
      <c r="K81" s="38"/>
      <c r="L81" s="38"/>
      <c r="M81" s="38"/>
      <c r="N81" s="38"/>
      <c r="O81" s="38"/>
      <c r="P81" s="38"/>
      <c r="Q81" s="38"/>
      <c r="R81" s="38"/>
      <c r="S81" s="38"/>
    </row>
    <row r="82" spans="2:19" ht="15">
      <c r="B82" s="38"/>
      <c r="C82" s="38"/>
      <c r="D82" s="42"/>
      <c r="E82" s="42"/>
      <c r="F82" s="42"/>
      <c r="G82" s="38"/>
      <c r="H82" s="39"/>
      <c r="I82" s="42"/>
      <c r="J82" s="39"/>
      <c r="K82" s="38"/>
      <c r="L82" s="38"/>
      <c r="M82" s="38"/>
      <c r="N82" s="38"/>
      <c r="O82" s="38"/>
      <c r="P82" s="38"/>
      <c r="Q82" s="38"/>
      <c r="R82" s="38"/>
      <c r="S82" s="38"/>
    </row>
    <row r="83" spans="2:19" ht="15">
      <c r="B83" s="38"/>
      <c r="C83" s="38"/>
      <c r="D83" s="42"/>
      <c r="E83" s="42"/>
      <c r="F83" s="42"/>
      <c r="G83" s="38"/>
      <c r="H83" s="39"/>
      <c r="I83" s="42"/>
      <c r="J83" s="39"/>
      <c r="K83" s="38"/>
      <c r="L83" s="38"/>
      <c r="M83" s="38"/>
      <c r="N83" s="38"/>
      <c r="O83" s="38"/>
      <c r="P83" s="38"/>
      <c r="Q83" s="38"/>
      <c r="R83" s="38"/>
      <c r="S83" s="38"/>
    </row>
    <row r="84" spans="2:19" ht="15">
      <c r="B84" s="38"/>
      <c r="C84" s="38"/>
      <c r="D84" s="42"/>
      <c r="E84" s="42"/>
      <c r="F84" s="42"/>
      <c r="G84" s="38"/>
      <c r="H84" s="39"/>
      <c r="I84" s="42"/>
      <c r="J84" s="39"/>
      <c r="K84" s="38"/>
      <c r="L84" s="38"/>
      <c r="M84" s="38"/>
      <c r="N84" s="38"/>
      <c r="O84" s="38"/>
      <c r="P84" s="38"/>
      <c r="Q84" s="38"/>
      <c r="R84" s="38"/>
      <c r="S84" s="38"/>
    </row>
    <row r="85" spans="2:19" ht="15">
      <c r="B85" s="38"/>
      <c r="C85" s="38"/>
      <c r="D85" s="42"/>
      <c r="E85" s="42"/>
      <c r="F85" s="42"/>
      <c r="G85" s="38"/>
      <c r="H85" s="39"/>
      <c r="I85" s="42"/>
      <c r="J85" s="39"/>
      <c r="K85" s="38"/>
      <c r="L85" s="38"/>
      <c r="M85" s="38"/>
      <c r="N85" s="38"/>
      <c r="O85" s="38"/>
      <c r="P85" s="38"/>
      <c r="Q85" s="38"/>
      <c r="R85" s="38"/>
      <c r="S85" s="38"/>
    </row>
    <row r="86" spans="2:19" ht="15">
      <c r="B86" s="38"/>
      <c r="C86" s="38"/>
      <c r="D86" s="42"/>
      <c r="E86" s="42"/>
      <c r="F86" s="42"/>
      <c r="G86" s="38"/>
      <c r="H86" s="39"/>
      <c r="I86" s="42"/>
      <c r="J86" s="39"/>
      <c r="K86" s="38"/>
      <c r="L86" s="38"/>
      <c r="M86" s="38"/>
      <c r="N86" s="38"/>
      <c r="O86" s="38"/>
      <c r="P86" s="38"/>
      <c r="Q86" s="38"/>
      <c r="R86" s="38"/>
      <c r="S86" s="38"/>
    </row>
    <row r="87" spans="8:30" ht="14.25">
      <c r="H87" s="213"/>
      <c r="J87" s="213"/>
      <c r="K87" s="38"/>
      <c r="L87" s="38"/>
      <c r="M87" s="38"/>
      <c r="N87" s="38"/>
      <c r="O87" s="38"/>
      <c r="P87" s="38"/>
      <c r="Q87" s="38"/>
      <c r="R87" s="38"/>
      <c r="S87" s="38"/>
      <c r="T87" s="38"/>
      <c r="U87" s="38"/>
      <c r="V87" s="38"/>
      <c r="W87" s="38"/>
      <c r="X87" s="38"/>
      <c r="Y87" s="38"/>
      <c r="Z87" s="38"/>
      <c r="AA87" s="38"/>
      <c r="AB87" s="38"/>
      <c r="AC87" s="38"/>
      <c r="AD87" s="38"/>
    </row>
    <row r="88" spans="8:30" ht="14.25">
      <c r="H88" s="213"/>
      <c r="J88" s="213"/>
      <c r="K88" s="38"/>
      <c r="L88" s="38"/>
      <c r="M88" s="38"/>
      <c r="N88" s="38"/>
      <c r="O88" s="38"/>
      <c r="P88" s="38"/>
      <c r="Q88" s="38"/>
      <c r="R88" s="38"/>
      <c r="S88" s="38"/>
      <c r="T88" s="38"/>
      <c r="U88" s="38"/>
      <c r="V88" s="38"/>
      <c r="W88" s="38"/>
      <c r="X88" s="38"/>
      <c r="Y88" s="38"/>
      <c r="Z88" s="38"/>
      <c r="AA88" s="38"/>
      <c r="AB88" s="38"/>
      <c r="AC88" s="38"/>
      <c r="AD88" s="38"/>
    </row>
    <row r="89" spans="11:30" ht="14.25">
      <c r="K89" s="38"/>
      <c r="L89" s="38"/>
      <c r="M89" s="38"/>
      <c r="N89" s="38"/>
      <c r="O89" s="38"/>
      <c r="P89" s="38"/>
      <c r="Q89" s="38"/>
      <c r="R89" s="38"/>
      <c r="S89" s="38"/>
      <c r="T89" s="38"/>
      <c r="U89" s="38"/>
      <c r="V89" s="38"/>
      <c r="W89" s="38"/>
      <c r="X89" s="38"/>
      <c r="Y89" s="38"/>
      <c r="Z89" s="38"/>
      <c r="AA89" s="38"/>
      <c r="AB89" s="38"/>
      <c r="AC89" s="38"/>
      <c r="AD89" s="38"/>
    </row>
    <row r="90" spans="11:30" ht="14.25">
      <c r="K90" s="38"/>
      <c r="L90" s="38"/>
      <c r="M90" s="38"/>
      <c r="N90" s="38"/>
      <c r="O90" s="38"/>
      <c r="P90" s="38"/>
      <c r="Q90" s="38"/>
      <c r="R90" s="38"/>
      <c r="S90" s="38"/>
      <c r="T90" s="38"/>
      <c r="U90" s="38"/>
      <c r="V90" s="38"/>
      <c r="W90" s="38"/>
      <c r="X90" s="38"/>
      <c r="Y90" s="38"/>
      <c r="Z90" s="38"/>
      <c r="AA90" s="38"/>
      <c r="AB90" s="38"/>
      <c r="AC90" s="38"/>
      <c r="AD90" s="38"/>
    </row>
    <row r="91" spans="11:30" ht="14.25">
      <c r="K91" s="38"/>
      <c r="L91" s="38"/>
      <c r="M91" s="38"/>
      <c r="N91" s="38"/>
      <c r="O91" s="38"/>
      <c r="P91" s="38"/>
      <c r="Q91" s="38"/>
      <c r="R91" s="38"/>
      <c r="S91" s="38"/>
      <c r="T91" s="38"/>
      <c r="U91" s="38"/>
      <c r="V91" s="38"/>
      <c r="W91" s="38"/>
      <c r="X91" s="38"/>
      <c r="Y91" s="38"/>
      <c r="Z91" s="38"/>
      <c r="AA91" s="38"/>
      <c r="AB91" s="38"/>
      <c r="AC91" s="38"/>
      <c r="AD91" s="38"/>
    </row>
    <row r="92" spans="11:30" ht="14.25">
      <c r="K92" s="38"/>
      <c r="L92" s="38"/>
      <c r="M92" s="38"/>
      <c r="N92" s="38"/>
      <c r="O92" s="38"/>
      <c r="P92" s="38"/>
      <c r="Q92" s="38"/>
      <c r="R92" s="38"/>
      <c r="S92" s="38"/>
      <c r="T92" s="38"/>
      <c r="U92" s="38"/>
      <c r="V92" s="38"/>
      <c r="W92" s="38"/>
      <c r="X92" s="38"/>
      <c r="Y92" s="38"/>
      <c r="Z92" s="38"/>
      <c r="AA92" s="38"/>
      <c r="AB92" s="38"/>
      <c r="AC92" s="38"/>
      <c r="AD92" s="38"/>
    </row>
    <row r="93" spans="11:30" ht="14.25">
      <c r="K93" s="38"/>
      <c r="L93" s="38"/>
      <c r="M93" s="38"/>
      <c r="N93" s="38"/>
      <c r="O93" s="38"/>
      <c r="P93" s="38"/>
      <c r="Q93" s="38"/>
      <c r="R93" s="38"/>
      <c r="S93" s="38"/>
      <c r="T93" s="38"/>
      <c r="U93" s="38"/>
      <c r="V93" s="38"/>
      <c r="W93" s="38"/>
      <c r="X93" s="38"/>
      <c r="Y93" s="38"/>
      <c r="Z93" s="38"/>
      <c r="AA93" s="38"/>
      <c r="AB93" s="38"/>
      <c r="AC93" s="38"/>
      <c r="AD93" s="38"/>
    </row>
    <row r="94" spans="11:30" ht="14.25">
      <c r="K94" s="38"/>
      <c r="L94" s="38"/>
      <c r="M94" s="38"/>
      <c r="N94" s="38"/>
      <c r="O94" s="38"/>
      <c r="P94" s="38"/>
      <c r="Q94" s="38"/>
      <c r="R94" s="38"/>
      <c r="S94" s="38"/>
      <c r="T94" s="38"/>
      <c r="U94" s="38"/>
      <c r="V94" s="38"/>
      <c r="W94" s="38"/>
      <c r="X94" s="38"/>
      <c r="Y94" s="38"/>
      <c r="Z94" s="38"/>
      <c r="AA94" s="38"/>
      <c r="AB94" s="38"/>
      <c r="AC94" s="38"/>
      <c r="AD94" s="38"/>
    </row>
    <row r="95" spans="11:30" ht="14.25">
      <c r="K95" s="38"/>
      <c r="L95" s="38"/>
      <c r="M95" s="38"/>
      <c r="N95" s="38"/>
      <c r="O95" s="38"/>
      <c r="P95" s="38"/>
      <c r="Q95" s="38"/>
      <c r="R95" s="38"/>
      <c r="S95" s="38"/>
      <c r="T95" s="38"/>
      <c r="U95" s="38"/>
      <c r="V95" s="38"/>
      <c r="W95" s="38"/>
      <c r="X95" s="38"/>
      <c r="Y95" s="38"/>
      <c r="Z95" s="38"/>
      <c r="AA95" s="38"/>
      <c r="AB95" s="38"/>
      <c r="AC95" s="38"/>
      <c r="AD95" s="38"/>
    </row>
    <row r="96" spans="11:30" ht="14.25">
      <c r="K96" s="38"/>
      <c r="L96" s="38"/>
      <c r="M96" s="38"/>
      <c r="N96" s="38"/>
      <c r="O96" s="38"/>
      <c r="P96" s="38"/>
      <c r="Q96" s="38"/>
      <c r="R96" s="38"/>
      <c r="S96" s="38"/>
      <c r="T96" s="38"/>
      <c r="U96" s="38"/>
      <c r="V96" s="38"/>
      <c r="W96" s="38"/>
      <c r="X96" s="38"/>
      <c r="Y96" s="38"/>
      <c r="Z96" s="38"/>
      <c r="AA96" s="38"/>
      <c r="AB96" s="38"/>
      <c r="AC96" s="38"/>
      <c r="AD96" s="38"/>
    </row>
    <row r="97" spans="11:30" ht="14.25">
      <c r="K97" s="38"/>
      <c r="L97" s="38"/>
      <c r="M97" s="38"/>
      <c r="N97" s="38"/>
      <c r="O97" s="38"/>
      <c r="P97" s="38"/>
      <c r="Q97" s="38"/>
      <c r="R97" s="38"/>
      <c r="S97" s="38"/>
      <c r="T97" s="38"/>
      <c r="U97" s="38"/>
      <c r="V97" s="38"/>
      <c r="W97" s="38"/>
      <c r="X97" s="38"/>
      <c r="Y97" s="38"/>
      <c r="Z97" s="38"/>
      <c r="AA97" s="38"/>
      <c r="AB97" s="38"/>
      <c r="AC97" s="38"/>
      <c r="AD97" s="38"/>
    </row>
    <row r="98" spans="11:30" ht="14.25">
      <c r="K98" s="38"/>
      <c r="L98" s="38"/>
      <c r="M98" s="38"/>
      <c r="N98" s="38"/>
      <c r="O98" s="38"/>
      <c r="P98" s="38"/>
      <c r="Q98" s="38"/>
      <c r="R98" s="38"/>
      <c r="S98" s="38"/>
      <c r="T98" s="38"/>
      <c r="U98" s="38"/>
      <c r="V98" s="38"/>
      <c r="W98" s="38"/>
      <c r="X98" s="38"/>
      <c r="Y98" s="38"/>
      <c r="Z98" s="38"/>
      <c r="AA98" s="38"/>
      <c r="AB98" s="38"/>
      <c r="AC98" s="38"/>
      <c r="AD98" s="38"/>
    </row>
    <row r="99" spans="11:30" ht="14.25">
      <c r="K99" s="38"/>
      <c r="L99" s="38"/>
      <c r="M99" s="38"/>
      <c r="N99" s="38"/>
      <c r="O99" s="38"/>
      <c r="P99" s="38"/>
      <c r="Q99" s="38"/>
      <c r="R99" s="38"/>
      <c r="S99" s="38"/>
      <c r="T99" s="38"/>
      <c r="U99" s="38"/>
      <c r="V99" s="38"/>
      <c r="W99" s="38"/>
      <c r="X99" s="38"/>
      <c r="Y99" s="38"/>
      <c r="Z99" s="38"/>
      <c r="AA99" s="38"/>
      <c r="AB99" s="38"/>
      <c r="AC99" s="38"/>
      <c r="AD99" s="38"/>
    </row>
    <row r="100" spans="11:30" ht="14.25">
      <c r="K100" s="38"/>
      <c r="L100" s="38"/>
      <c r="M100" s="38"/>
      <c r="N100" s="38"/>
      <c r="O100" s="38"/>
      <c r="P100" s="38"/>
      <c r="Q100" s="38"/>
      <c r="R100" s="38"/>
      <c r="S100" s="38"/>
      <c r="T100" s="38"/>
      <c r="U100" s="38"/>
      <c r="V100" s="38"/>
      <c r="W100" s="38"/>
      <c r="X100" s="38"/>
      <c r="Y100" s="38"/>
      <c r="Z100" s="38"/>
      <c r="AA100" s="38"/>
      <c r="AB100" s="38"/>
      <c r="AC100" s="38"/>
      <c r="AD100" s="38"/>
    </row>
    <row r="101" spans="11:30" ht="14.25">
      <c r="K101" s="38"/>
      <c r="L101" s="38"/>
      <c r="M101" s="38"/>
      <c r="N101" s="38"/>
      <c r="O101" s="38"/>
      <c r="P101" s="38"/>
      <c r="Q101" s="38"/>
      <c r="R101" s="38"/>
      <c r="S101" s="38"/>
      <c r="T101" s="38"/>
      <c r="U101" s="38"/>
      <c r="V101" s="38"/>
      <c r="W101" s="38"/>
      <c r="X101" s="38"/>
      <c r="Y101" s="38"/>
      <c r="Z101" s="38"/>
      <c r="AA101" s="38"/>
      <c r="AB101" s="38"/>
      <c r="AC101" s="38"/>
      <c r="AD101" s="38"/>
    </row>
    <row r="102" spans="11:30" ht="14.25">
      <c r="K102" s="38"/>
      <c r="L102" s="38"/>
      <c r="M102" s="38"/>
      <c r="N102" s="38"/>
      <c r="O102" s="38"/>
      <c r="P102" s="38"/>
      <c r="Q102" s="38"/>
      <c r="R102" s="38"/>
      <c r="S102" s="38"/>
      <c r="T102" s="38"/>
      <c r="U102" s="38"/>
      <c r="V102" s="38"/>
      <c r="W102" s="38"/>
      <c r="X102" s="38"/>
      <c r="Y102" s="38"/>
      <c r="Z102" s="38"/>
      <c r="AA102" s="38"/>
      <c r="AB102" s="38"/>
      <c r="AC102" s="38"/>
      <c r="AD102" s="38"/>
    </row>
    <row r="103" spans="11:30" ht="14.25">
      <c r="K103" s="38"/>
      <c r="L103" s="38"/>
      <c r="M103" s="38"/>
      <c r="N103" s="38"/>
      <c r="O103" s="38"/>
      <c r="P103" s="38"/>
      <c r="Q103" s="38"/>
      <c r="R103" s="38"/>
      <c r="S103" s="38"/>
      <c r="T103" s="38"/>
      <c r="U103" s="38"/>
      <c r="V103" s="38"/>
      <c r="W103" s="38"/>
      <c r="X103" s="38"/>
      <c r="Y103" s="38"/>
      <c r="Z103" s="38"/>
      <c r="AA103" s="38"/>
      <c r="AB103" s="38"/>
      <c r="AC103" s="38"/>
      <c r="AD103" s="38"/>
    </row>
    <row r="104" spans="11:30" ht="14.25">
      <c r="K104" s="38"/>
      <c r="L104" s="38"/>
      <c r="M104" s="38"/>
      <c r="N104" s="38"/>
      <c r="O104" s="38"/>
      <c r="P104" s="38"/>
      <c r="Q104" s="38"/>
      <c r="R104" s="38"/>
      <c r="S104" s="38"/>
      <c r="T104" s="38"/>
      <c r="U104" s="38"/>
      <c r="V104" s="38"/>
      <c r="W104" s="38"/>
      <c r="X104" s="38"/>
      <c r="Y104" s="38"/>
      <c r="Z104" s="38"/>
      <c r="AA104" s="38"/>
      <c r="AB104" s="38"/>
      <c r="AC104" s="38"/>
      <c r="AD104" s="38"/>
    </row>
    <row r="105" spans="11:30" ht="14.25">
      <c r="K105" s="38"/>
      <c r="L105" s="38"/>
      <c r="M105" s="38"/>
      <c r="N105" s="38"/>
      <c r="O105" s="38"/>
      <c r="P105" s="38"/>
      <c r="Q105" s="38"/>
      <c r="R105" s="38"/>
      <c r="S105" s="38"/>
      <c r="T105" s="38"/>
      <c r="U105" s="38"/>
      <c r="V105" s="38"/>
      <c r="W105" s="38"/>
      <c r="X105" s="38"/>
      <c r="Y105" s="38"/>
      <c r="Z105" s="38"/>
      <c r="AA105" s="38"/>
      <c r="AB105" s="38"/>
      <c r="AC105" s="38"/>
      <c r="AD105" s="38"/>
    </row>
    <row r="106" spans="11:30" ht="14.25">
      <c r="K106" s="38"/>
      <c r="L106" s="38"/>
      <c r="M106" s="38"/>
      <c r="N106" s="38"/>
      <c r="O106" s="38"/>
      <c r="P106" s="38"/>
      <c r="Q106" s="38"/>
      <c r="R106" s="38"/>
      <c r="S106" s="38"/>
      <c r="T106" s="38"/>
      <c r="U106" s="38"/>
      <c r="V106" s="38"/>
      <c r="W106" s="38"/>
      <c r="X106" s="38"/>
      <c r="Y106" s="38"/>
      <c r="Z106" s="38"/>
      <c r="AA106" s="38"/>
      <c r="AB106" s="38"/>
      <c r="AC106" s="38"/>
      <c r="AD106" s="38"/>
    </row>
    <row r="107" spans="11:30" ht="14.25">
      <c r="K107" s="38"/>
      <c r="L107" s="38"/>
      <c r="M107" s="38"/>
      <c r="N107" s="38"/>
      <c r="O107" s="38"/>
      <c r="P107" s="38"/>
      <c r="Q107" s="38"/>
      <c r="R107" s="38"/>
      <c r="S107" s="38"/>
      <c r="T107" s="38"/>
      <c r="U107" s="38"/>
      <c r="V107" s="38"/>
      <c r="W107" s="38"/>
      <c r="X107" s="38"/>
      <c r="Y107" s="38"/>
      <c r="Z107" s="38"/>
      <c r="AA107" s="38"/>
      <c r="AB107" s="38"/>
      <c r="AC107" s="38"/>
      <c r="AD107" s="38"/>
    </row>
    <row r="108" spans="11:30" ht="14.25">
      <c r="K108" s="38"/>
      <c r="L108" s="38"/>
      <c r="M108" s="38"/>
      <c r="N108" s="38"/>
      <c r="O108" s="38"/>
      <c r="P108" s="38"/>
      <c r="Q108" s="38"/>
      <c r="R108" s="38"/>
      <c r="S108" s="38"/>
      <c r="T108" s="38"/>
      <c r="U108" s="38"/>
      <c r="V108" s="38"/>
      <c r="W108" s="38"/>
      <c r="X108" s="38"/>
      <c r="Y108" s="38"/>
      <c r="Z108" s="38"/>
      <c r="AA108" s="38"/>
      <c r="AB108" s="38"/>
      <c r="AC108" s="38"/>
      <c r="AD108" s="38"/>
    </row>
    <row r="109" spans="11:30" ht="14.25">
      <c r="K109" s="38"/>
      <c r="L109" s="38"/>
      <c r="M109" s="38"/>
      <c r="N109" s="38"/>
      <c r="O109" s="38"/>
      <c r="P109" s="38"/>
      <c r="Q109" s="38"/>
      <c r="R109" s="38"/>
      <c r="S109" s="38"/>
      <c r="T109" s="38"/>
      <c r="U109" s="38"/>
      <c r="V109" s="38"/>
      <c r="W109" s="38"/>
      <c r="X109" s="38"/>
      <c r="Y109" s="38"/>
      <c r="Z109" s="38"/>
      <c r="AA109" s="38"/>
      <c r="AB109" s="38"/>
      <c r="AC109" s="38"/>
      <c r="AD109" s="38"/>
    </row>
    <row r="110" spans="11:30" ht="14.25">
      <c r="K110" s="38"/>
      <c r="L110" s="38"/>
      <c r="M110" s="38"/>
      <c r="N110" s="38"/>
      <c r="O110" s="38"/>
      <c r="P110" s="38"/>
      <c r="Q110" s="38"/>
      <c r="R110" s="38"/>
      <c r="S110" s="38"/>
      <c r="T110" s="38"/>
      <c r="U110" s="38"/>
      <c r="V110" s="38"/>
      <c r="W110" s="38"/>
      <c r="X110" s="38"/>
      <c r="Y110" s="38"/>
      <c r="Z110" s="38"/>
      <c r="AA110" s="38"/>
      <c r="AB110" s="38"/>
      <c r="AC110" s="38"/>
      <c r="AD110" s="38"/>
    </row>
    <row r="111" spans="11:30" ht="14.25">
      <c r="K111" s="38"/>
      <c r="L111" s="38"/>
      <c r="M111" s="38"/>
      <c r="N111" s="38"/>
      <c r="O111" s="38"/>
      <c r="P111" s="38"/>
      <c r="Q111" s="38"/>
      <c r="R111" s="38"/>
      <c r="S111" s="38"/>
      <c r="T111" s="38"/>
      <c r="U111" s="38"/>
      <c r="V111" s="38"/>
      <c r="W111" s="38"/>
      <c r="X111" s="38"/>
      <c r="Y111" s="38"/>
      <c r="Z111" s="38"/>
      <c r="AA111" s="38"/>
      <c r="AB111" s="38"/>
      <c r="AC111" s="38"/>
      <c r="AD111" s="38"/>
    </row>
    <row r="112" spans="11:30" ht="14.25">
      <c r="K112" s="38"/>
      <c r="L112" s="38"/>
      <c r="M112" s="38"/>
      <c r="N112" s="38"/>
      <c r="O112" s="38"/>
      <c r="P112" s="38"/>
      <c r="Q112" s="38"/>
      <c r="R112" s="38"/>
      <c r="S112" s="38"/>
      <c r="T112" s="38"/>
      <c r="U112" s="38"/>
      <c r="V112" s="38"/>
      <c r="W112" s="38"/>
      <c r="X112" s="38"/>
      <c r="Y112" s="38"/>
      <c r="Z112" s="38"/>
      <c r="AA112" s="38"/>
      <c r="AB112" s="38"/>
      <c r="AC112" s="38"/>
      <c r="AD112" s="38"/>
    </row>
    <row r="113" spans="11:30" ht="14.25">
      <c r="K113" s="38"/>
      <c r="L113" s="38"/>
      <c r="M113" s="38"/>
      <c r="N113" s="38"/>
      <c r="O113" s="38"/>
      <c r="P113" s="38"/>
      <c r="Q113" s="38"/>
      <c r="R113" s="38"/>
      <c r="S113" s="38"/>
      <c r="T113" s="38"/>
      <c r="U113" s="38"/>
      <c r="V113" s="38"/>
      <c r="W113" s="38"/>
      <c r="X113" s="38"/>
      <c r="Y113" s="38"/>
      <c r="Z113" s="38"/>
      <c r="AA113" s="38"/>
      <c r="AB113" s="38"/>
      <c r="AC113" s="38"/>
      <c r="AD113" s="38"/>
    </row>
    <row r="114" spans="11:30" ht="14.25">
      <c r="K114" s="38"/>
      <c r="L114" s="38"/>
      <c r="M114" s="38"/>
      <c r="N114" s="38"/>
      <c r="O114" s="38"/>
      <c r="P114" s="38"/>
      <c r="Q114" s="38"/>
      <c r="R114" s="38"/>
      <c r="S114" s="38"/>
      <c r="T114" s="38"/>
      <c r="U114" s="38"/>
      <c r="V114" s="38"/>
      <c r="W114" s="38"/>
      <c r="X114" s="38"/>
      <c r="Y114" s="38"/>
      <c r="Z114" s="38"/>
      <c r="AA114" s="38"/>
      <c r="AB114" s="38"/>
      <c r="AC114" s="38"/>
      <c r="AD114" s="38"/>
    </row>
    <row r="115" spans="11:30" ht="14.25">
      <c r="K115" s="38"/>
      <c r="L115" s="38"/>
      <c r="M115" s="38"/>
      <c r="N115" s="38"/>
      <c r="O115" s="38"/>
      <c r="P115" s="38"/>
      <c r="Q115" s="38"/>
      <c r="R115" s="38"/>
      <c r="S115" s="38"/>
      <c r="T115" s="38"/>
      <c r="U115" s="38"/>
      <c r="V115" s="38"/>
      <c r="W115" s="38"/>
      <c r="X115" s="38"/>
      <c r="Y115" s="38"/>
      <c r="Z115" s="38"/>
      <c r="AA115" s="38"/>
      <c r="AB115" s="38"/>
      <c r="AC115" s="38"/>
      <c r="AD115" s="38"/>
    </row>
    <row r="116" spans="11:30" ht="14.25">
      <c r="K116" s="38"/>
      <c r="L116" s="38"/>
      <c r="M116" s="38"/>
      <c r="N116" s="38"/>
      <c r="O116" s="38"/>
      <c r="P116" s="38"/>
      <c r="Q116" s="38"/>
      <c r="R116" s="38"/>
      <c r="S116" s="38"/>
      <c r="T116" s="38"/>
      <c r="U116" s="38"/>
      <c r="V116" s="38"/>
      <c r="W116" s="38"/>
      <c r="X116" s="38"/>
      <c r="Y116" s="38"/>
      <c r="Z116" s="38"/>
      <c r="AA116" s="38"/>
      <c r="AB116" s="38"/>
      <c r="AC116" s="38"/>
      <c r="AD116" s="38"/>
    </row>
    <row r="117" spans="11:30" ht="14.25">
      <c r="K117" s="38"/>
      <c r="L117" s="38"/>
      <c r="M117" s="38"/>
      <c r="N117" s="38"/>
      <c r="O117" s="38"/>
      <c r="P117" s="38"/>
      <c r="Q117" s="38"/>
      <c r="R117" s="38"/>
      <c r="S117" s="38"/>
      <c r="T117" s="38"/>
      <c r="U117" s="38"/>
      <c r="V117" s="38"/>
      <c r="W117" s="38"/>
      <c r="X117" s="38"/>
      <c r="Y117" s="38"/>
      <c r="Z117" s="38"/>
      <c r="AA117" s="38"/>
      <c r="AB117" s="38"/>
      <c r="AC117" s="38"/>
      <c r="AD117" s="38"/>
    </row>
    <row r="118" spans="11:30" ht="14.25">
      <c r="K118" s="38"/>
      <c r="L118" s="38"/>
      <c r="M118" s="38"/>
      <c r="N118" s="38"/>
      <c r="O118" s="38"/>
      <c r="P118" s="38"/>
      <c r="Q118" s="38"/>
      <c r="R118" s="38"/>
      <c r="S118" s="38"/>
      <c r="T118" s="38"/>
      <c r="U118" s="38"/>
      <c r="V118" s="38"/>
      <c r="W118" s="38"/>
      <c r="X118" s="38"/>
      <c r="Y118" s="38"/>
      <c r="Z118" s="38"/>
      <c r="AA118" s="38"/>
      <c r="AB118" s="38"/>
      <c r="AC118" s="38"/>
      <c r="AD118" s="38"/>
    </row>
    <row r="119" spans="11:30" ht="14.25">
      <c r="K119" s="38"/>
      <c r="L119" s="38"/>
      <c r="M119" s="38"/>
      <c r="N119" s="38"/>
      <c r="O119" s="38"/>
      <c r="P119" s="38"/>
      <c r="Q119" s="38"/>
      <c r="R119" s="38"/>
      <c r="S119" s="38"/>
      <c r="T119" s="38"/>
      <c r="U119" s="38"/>
      <c r="V119" s="38"/>
      <c r="W119" s="38"/>
      <c r="X119" s="38"/>
      <c r="Y119" s="38"/>
      <c r="Z119" s="38"/>
      <c r="AA119" s="38"/>
      <c r="AB119" s="38"/>
      <c r="AC119" s="38"/>
      <c r="AD119" s="38"/>
    </row>
    <row r="120" spans="11:30" ht="14.25">
      <c r="K120" s="38"/>
      <c r="L120" s="38"/>
      <c r="M120" s="38"/>
      <c r="N120" s="38"/>
      <c r="O120" s="38"/>
      <c r="P120" s="38"/>
      <c r="Q120" s="38"/>
      <c r="R120" s="38"/>
      <c r="S120" s="38"/>
      <c r="T120" s="38"/>
      <c r="U120" s="38"/>
      <c r="V120" s="38"/>
      <c r="W120" s="38"/>
      <c r="X120" s="38"/>
      <c r="Y120" s="38"/>
      <c r="Z120" s="38"/>
      <c r="AA120" s="38"/>
      <c r="AB120" s="38"/>
      <c r="AC120" s="38"/>
      <c r="AD120" s="38"/>
    </row>
    <row r="121" spans="11:30" ht="14.25">
      <c r="K121" s="38"/>
      <c r="L121" s="38"/>
      <c r="M121" s="38"/>
      <c r="N121" s="38"/>
      <c r="O121" s="38"/>
      <c r="P121" s="38"/>
      <c r="Q121" s="38"/>
      <c r="R121" s="38"/>
      <c r="S121" s="38"/>
      <c r="T121" s="38"/>
      <c r="U121" s="38"/>
      <c r="V121" s="38"/>
      <c r="W121" s="38"/>
      <c r="X121" s="38"/>
      <c r="Y121" s="38"/>
      <c r="Z121" s="38"/>
      <c r="AA121" s="38"/>
      <c r="AB121" s="38"/>
      <c r="AC121" s="38"/>
      <c r="AD121" s="38"/>
    </row>
    <row r="122" spans="11:30" ht="14.25">
      <c r="K122" s="38"/>
      <c r="L122" s="38"/>
      <c r="M122" s="38"/>
      <c r="N122" s="38"/>
      <c r="O122" s="38"/>
      <c r="P122" s="38"/>
      <c r="Q122" s="38"/>
      <c r="R122" s="38"/>
      <c r="S122" s="38"/>
      <c r="T122" s="38"/>
      <c r="U122" s="38"/>
      <c r="V122" s="38"/>
      <c r="W122" s="38"/>
      <c r="X122" s="38"/>
      <c r="Y122" s="38"/>
      <c r="Z122" s="38"/>
      <c r="AA122" s="38"/>
      <c r="AB122" s="38"/>
      <c r="AC122" s="38"/>
      <c r="AD122" s="38"/>
    </row>
    <row r="123" spans="11:30" ht="14.25">
      <c r="K123" s="38"/>
      <c r="L123" s="38"/>
      <c r="M123" s="38"/>
      <c r="N123" s="38"/>
      <c r="O123" s="38"/>
      <c r="P123" s="38"/>
      <c r="Q123" s="38"/>
      <c r="R123" s="38"/>
      <c r="S123" s="38"/>
      <c r="T123" s="38"/>
      <c r="U123" s="38"/>
      <c r="V123" s="38"/>
      <c r="W123" s="38"/>
      <c r="X123" s="38"/>
      <c r="Y123" s="38"/>
      <c r="Z123" s="38"/>
      <c r="AA123" s="38"/>
      <c r="AB123" s="38"/>
      <c r="AC123" s="38"/>
      <c r="AD123" s="38"/>
    </row>
    <row r="124" spans="11:30" ht="14.25">
      <c r="K124" s="38"/>
      <c r="L124" s="38"/>
      <c r="M124" s="38"/>
      <c r="N124" s="38"/>
      <c r="O124" s="38"/>
      <c r="P124" s="38"/>
      <c r="Q124" s="38"/>
      <c r="R124" s="38"/>
      <c r="S124" s="38"/>
      <c r="T124" s="38"/>
      <c r="U124" s="38"/>
      <c r="V124" s="38"/>
      <c r="W124" s="38"/>
      <c r="X124" s="38"/>
      <c r="Y124" s="38"/>
      <c r="Z124" s="38"/>
      <c r="AA124" s="38"/>
      <c r="AB124" s="38"/>
      <c r="AC124" s="38"/>
      <c r="AD124" s="38"/>
    </row>
    <row r="125" spans="11:30" ht="14.25">
      <c r="K125" s="38"/>
      <c r="L125" s="38"/>
      <c r="M125" s="38"/>
      <c r="N125" s="38"/>
      <c r="O125" s="38"/>
      <c r="P125" s="38"/>
      <c r="Q125" s="38"/>
      <c r="R125" s="38"/>
      <c r="S125" s="38"/>
      <c r="T125" s="38"/>
      <c r="U125" s="38"/>
      <c r="V125" s="38"/>
      <c r="W125" s="38"/>
      <c r="X125" s="38"/>
      <c r="Y125" s="38"/>
      <c r="Z125" s="38"/>
      <c r="AA125" s="38"/>
      <c r="AB125" s="38"/>
      <c r="AC125" s="38"/>
      <c r="AD125" s="38"/>
    </row>
    <row r="126" spans="11:30" ht="14.25">
      <c r="K126" s="38"/>
      <c r="L126" s="38"/>
      <c r="M126" s="38"/>
      <c r="N126" s="38"/>
      <c r="O126" s="38"/>
      <c r="P126" s="38"/>
      <c r="Q126" s="38"/>
      <c r="R126" s="38"/>
      <c r="S126" s="38"/>
      <c r="T126" s="38"/>
      <c r="U126" s="38"/>
      <c r="V126" s="38"/>
      <c r="W126" s="38"/>
      <c r="X126" s="38"/>
      <c r="Y126" s="38"/>
      <c r="Z126" s="38"/>
      <c r="AA126" s="38"/>
      <c r="AB126" s="38"/>
      <c r="AC126" s="38"/>
      <c r="AD126" s="38"/>
    </row>
    <row r="127" spans="11:30" ht="14.25">
      <c r="K127" s="38"/>
      <c r="L127" s="38"/>
      <c r="M127" s="38"/>
      <c r="N127" s="38"/>
      <c r="O127" s="38"/>
      <c r="P127" s="38"/>
      <c r="Q127" s="38"/>
      <c r="R127" s="38"/>
      <c r="S127" s="38"/>
      <c r="T127" s="38"/>
      <c r="U127" s="38"/>
      <c r="V127" s="38"/>
      <c r="W127" s="38"/>
      <c r="X127" s="38"/>
      <c r="Y127" s="38"/>
      <c r="Z127" s="38"/>
      <c r="AA127" s="38"/>
      <c r="AB127" s="38"/>
      <c r="AC127" s="38"/>
      <c r="AD127" s="38"/>
    </row>
    <row r="128" spans="11:30" ht="14.25">
      <c r="K128" s="38"/>
      <c r="L128" s="38"/>
      <c r="M128" s="38"/>
      <c r="N128" s="38"/>
      <c r="O128" s="38"/>
      <c r="P128" s="38"/>
      <c r="Q128" s="38"/>
      <c r="R128" s="38"/>
      <c r="S128" s="38"/>
      <c r="T128" s="38"/>
      <c r="U128" s="38"/>
      <c r="V128" s="38"/>
      <c r="W128" s="38"/>
      <c r="X128" s="38"/>
      <c r="Y128" s="38"/>
      <c r="Z128" s="38"/>
      <c r="AA128" s="38"/>
      <c r="AB128" s="38"/>
      <c r="AC128" s="38"/>
      <c r="AD128" s="38"/>
    </row>
    <row r="129" spans="11:30" ht="14.25">
      <c r="K129" s="38"/>
      <c r="L129" s="38"/>
      <c r="M129" s="38"/>
      <c r="N129" s="38"/>
      <c r="O129" s="38"/>
      <c r="P129" s="38"/>
      <c r="Q129" s="38"/>
      <c r="R129" s="38"/>
      <c r="S129" s="38"/>
      <c r="T129" s="38"/>
      <c r="U129" s="38"/>
      <c r="V129" s="38"/>
      <c r="W129" s="38"/>
      <c r="X129" s="38"/>
      <c r="Y129" s="38"/>
      <c r="Z129" s="38"/>
      <c r="AA129" s="38"/>
      <c r="AB129" s="38"/>
      <c r="AC129" s="38"/>
      <c r="AD129" s="38"/>
    </row>
    <row r="130" spans="11:30" ht="14.25">
      <c r="K130" s="38"/>
      <c r="L130" s="38"/>
      <c r="M130" s="38"/>
      <c r="N130" s="38"/>
      <c r="O130" s="38"/>
      <c r="P130" s="38"/>
      <c r="Q130" s="38"/>
      <c r="R130" s="38"/>
      <c r="S130" s="38"/>
      <c r="T130" s="38"/>
      <c r="U130" s="38"/>
      <c r="V130" s="38"/>
      <c r="W130" s="38"/>
      <c r="X130" s="38"/>
      <c r="Y130" s="38"/>
      <c r="Z130" s="38"/>
      <c r="AA130" s="38"/>
      <c r="AB130" s="38"/>
      <c r="AC130" s="38"/>
      <c r="AD130" s="38"/>
    </row>
    <row r="131" spans="11:30" ht="14.25">
      <c r="K131" s="38"/>
      <c r="L131" s="38"/>
      <c r="M131" s="38"/>
      <c r="N131" s="38"/>
      <c r="O131" s="38"/>
      <c r="P131" s="38"/>
      <c r="Q131" s="38"/>
      <c r="R131" s="38"/>
      <c r="S131" s="38"/>
      <c r="T131" s="38"/>
      <c r="U131" s="38"/>
      <c r="V131" s="38"/>
      <c r="W131" s="38"/>
      <c r="X131" s="38"/>
      <c r="Y131" s="38"/>
      <c r="Z131" s="38"/>
      <c r="AA131" s="38"/>
      <c r="AB131" s="38"/>
      <c r="AC131" s="38"/>
      <c r="AD131" s="38"/>
    </row>
    <row r="132" spans="11:30" ht="14.25">
      <c r="K132" s="38"/>
      <c r="L132" s="38"/>
      <c r="M132" s="38"/>
      <c r="N132" s="38"/>
      <c r="O132" s="38"/>
      <c r="P132" s="38"/>
      <c r="Q132" s="38"/>
      <c r="R132" s="38"/>
      <c r="S132" s="38"/>
      <c r="T132" s="38"/>
      <c r="U132" s="38"/>
      <c r="V132" s="38"/>
      <c r="W132" s="38"/>
      <c r="X132" s="38"/>
      <c r="Y132" s="38"/>
      <c r="Z132" s="38"/>
      <c r="AA132" s="38"/>
      <c r="AB132" s="38"/>
      <c r="AC132" s="38"/>
      <c r="AD132" s="38"/>
    </row>
    <row r="133" spans="11:30" ht="14.25">
      <c r="K133" s="38"/>
      <c r="L133" s="38"/>
      <c r="M133" s="38"/>
      <c r="N133" s="38"/>
      <c r="O133" s="38"/>
      <c r="P133" s="38"/>
      <c r="Q133" s="38"/>
      <c r="R133" s="38"/>
      <c r="S133" s="38"/>
      <c r="T133" s="38"/>
      <c r="U133" s="38"/>
      <c r="V133" s="38"/>
      <c r="W133" s="38"/>
      <c r="X133" s="38"/>
      <c r="Y133" s="38"/>
      <c r="Z133" s="38"/>
      <c r="AA133" s="38"/>
      <c r="AB133" s="38"/>
      <c r="AC133" s="38"/>
      <c r="AD133" s="38"/>
    </row>
    <row r="134" spans="11:30" ht="14.25">
      <c r="K134" s="38"/>
      <c r="L134" s="38"/>
      <c r="M134" s="38"/>
      <c r="N134" s="38"/>
      <c r="O134" s="38"/>
      <c r="P134" s="38"/>
      <c r="Q134" s="38"/>
      <c r="R134" s="38"/>
      <c r="S134" s="38"/>
      <c r="T134" s="38"/>
      <c r="U134" s="38"/>
      <c r="V134" s="38"/>
      <c r="W134" s="38"/>
      <c r="X134" s="38"/>
      <c r="Y134" s="38"/>
      <c r="Z134" s="38"/>
      <c r="AA134" s="38"/>
      <c r="AB134" s="38"/>
      <c r="AC134" s="38"/>
      <c r="AD134" s="38"/>
    </row>
    <row r="135" spans="11:30" ht="14.25">
      <c r="K135" s="38"/>
      <c r="L135" s="38"/>
      <c r="M135" s="38"/>
      <c r="N135" s="38"/>
      <c r="O135" s="38"/>
      <c r="P135" s="38"/>
      <c r="Q135" s="38"/>
      <c r="R135" s="38"/>
      <c r="S135" s="38"/>
      <c r="T135" s="38"/>
      <c r="U135" s="38"/>
      <c r="V135" s="38"/>
      <c r="W135" s="38"/>
      <c r="X135" s="38"/>
      <c r="Y135" s="38"/>
      <c r="Z135" s="38"/>
      <c r="AA135" s="38"/>
      <c r="AB135" s="38"/>
      <c r="AC135" s="38"/>
      <c r="AD135" s="38"/>
    </row>
    <row r="136" spans="11:30" ht="14.25">
      <c r="K136" s="38"/>
      <c r="L136" s="38"/>
      <c r="M136" s="38"/>
      <c r="N136" s="38"/>
      <c r="O136" s="38"/>
      <c r="P136" s="38"/>
      <c r="Q136" s="38"/>
      <c r="R136" s="38"/>
      <c r="S136" s="38"/>
      <c r="T136" s="38"/>
      <c r="U136" s="38"/>
      <c r="V136" s="38"/>
      <c r="W136" s="38"/>
      <c r="X136" s="38"/>
      <c r="Y136" s="38"/>
      <c r="Z136" s="38"/>
      <c r="AA136" s="38"/>
      <c r="AB136" s="38"/>
      <c r="AC136" s="38"/>
      <c r="AD136" s="38"/>
    </row>
    <row r="137" spans="11:30" ht="14.25">
      <c r="K137" s="38"/>
      <c r="L137" s="38"/>
      <c r="M137" s="38"/>
      <c r="N137" s="38"/>
      <c r="O137" s="38"/>
      <c r="P137" s="38"/>
      <c r="Q137" s="38"/>
      <c r="R137" s="38"/>
      <c r="S137" s="38"/>
      <c r="T137" s="38"/>
      <c r="U137" s="38"/>
      <c r="V137" s="38"/>
      <c r="W137" s="38"/>
      <c r="X137" s="38"/>
      <c r="Y137" s="38"/>
      <c r="Z137" s="38"/>
      <c r="AA137" s="38"/>
      <c r="AB137" s="38"/>
      <c r="AC137" s="38"/>
      <c r="AD137" s="38"/>
    </row>
    <row r="138" spans="11:30" ht="14.25">
      <c r="K138" s="38"/>
      <c r="L138" s="38"/>
      <c r="M138" s="38"/>
      <c r="N138" s="38"/>
      <c r="O138" s="38"/>
      <c r="P138" s="38"/>
      <c r="Q138" s="38"/>
      <c r="R138" s="38"/>
      <c r="S138" s="38"/>
      <c r="T138" s="38"/>
      <c r="U138" s="38"/>
      <c r="V138" s="38"/>
      <c r="W138" s="38"/>
      <c r="X138" s="38"/>
      <c r="Y138" s="38"/>
      <c r="Z138" s="38"/>
      <c r="AA138" s="38"/>
      <c r="AB138" s="38"/>
      <c r="AC138" s="38"/>
      <c r="AD138" s="38"/>
    </row>
    <row r="139" spans="11:30" ht="14.25">
      <c r="K139" s="38"/>
      <c r="L139" s="38"/>
      <c r="M139" s="38"/>
      <c r="N139" s="38"/>
      <c r="O139" s="38"/>
      <c r="P139" s="38"/>
      <c r="Q139" s="38"/>
      <c r="R139" s="38"/>
      <c r="S139" s="38"/>
      <c r="T139" s="38"/>
      <c r="U139" s="38"/>
      <c r="V139" s="38"/>
      <c r="W139" s="38"/>
      <c r="X139" s="38"/>
      <c r="Y139" s="38"/>
      <c r="Z139" s="38"/>
      <c r="AA139" s="38"/>
      <c r="AB139" s="38"/>
      <c r="AC139" s="38"/>
      <c r="AD139" s="38"/>
    </row>
    <row r="140" spans="11:30" ht="14.25">
      <c r="K140" s="38"/>
      <c r="L140" s="38"/>
      <c r="M140" s="38"/>
      <c r="N140" s="38"/>
      <c r="O140" s="38"/>
      <c r="P140" s="38"/>
      <c r="Q140" s="38"/>
      <c r="R140" s="38"/>
      <c r="S140" s="38"/>
      <c r="T140" s="38"/>
      <c r="U140" s="38"/>
      <c r="V140" s="38"/>
      <c r="W140" s="38"/>
      <c r="X140" s="38"/>
      <c r="Y140" s="38"/>
      <c r="Z140" s="38"/>
      <c r="AA140" s="38"/>
      <c r="AB140" s="38"/>
      <c r="AC140" s="38"/>
      <c r="AD140" s="38"/>
    </row>
    <row r="141" spans="11:30" ht="14.25">
      <c r="K141" s="38"/>
      <c r="L141" s="38"/>
      <c r="M141" s="38"/>
      <c r="N141" s="38"/>
      <c r="O141" s="38"/>
      <c r="P141" s="38"/>
      <c r="Q141" s="38"/>
      <c r="R141" s="38"/>
      <c r="S141" s="38"/>
      <c r="T141" s="38"/>
      <c r="U141" s="38"/>
      <c r="V141" s="38"/>
      <c r="W141" s="38"/>
      <c r="X141" s="38"/>
      <c r="Y141" s="38"/>
      <c r="Z141" s="38"/>
      <c r="AA141" s="38"/>
      <c r="AB141" s="38"/>
      <c r="AC141" s="38"/>
      <c r="AD141" s="38"/>
    </row>
    <row r="142" spans="11:30" ht="14.25">
      <c r="K142" s="38"/>
      <c r="L142" s="38"/>
      <c r="M142" s="38"/>
      <c r="N142" s="38"/>
      <c r="O142" s="38"/>
      <c r="P142" s="38"/>
      <c r="Q142" s="38"/>
      <c r="R142" s="38"/>
      <c r="S142" s="38"/>
      <c r="T142" s="38"/>
      <c r="U142" s="38"/>
      <c r="V142" s="38"/>
      <c r="W142" s="38"/>
      <c r="X142" s="38"/>
      <c r="Y142" s="38"/>
      <c r="Z142" s="38"/>
      <c r="AA142" s="38"/>
      <c r="AB142" s="38"/>
      <c r="AC142" s="38"/>
      <c r="AD142" s="38"/>
    </row>
    <row r="143" spans="11:30" ht="14.25">
      <c r="K143" s="38"/>
      <c r="L143" s="38"/>
      <c r="M143" s="38"/>
      <c r="N143" s="38"/>
      <c r="O143" s="38"/>
      <c r="P143" s="38"/>
      <c r="Q143" s="38"/>
      <c r="R143" s="38"/>
      <c r="S143" s="38"/>
      <c r="T143" s="38"/>
      <c r="U143" s="38"/>
      <c r="V143" s="38"/>
      <c r="W143" s="38"/>
      <c r="X143" s="38"/>
      <c r="Y143" s="38"/>
      <c r="Z143" s="38"/>
      <c r="AA143" s="38"/>
      <c r="AB143" s="38"/>
      <c r="AC143" s="38"/>
      <c r="AD143" s="38"/>
    </row>
    <row r="144" spans="11:30" ht="14.25">
      <c r="K144" s="38"/>
      <c r="L144" s="38"/>
      <c r="M144" s="38"/>
      <c r="N144" s="38"/>
      <c r="O144" s="38"/>
      <c r="P144" s="38"/>
      <c r="Q144" s="38"/>
      <c r="R144" s="38"/>
      <c r="S144" s="38"/>
      <c r="T144" s="38"/>
      <c r="U144" s="38"/>
      <c r="V144" s="38"/>
      <c r="W144" s="38"/>
      <c r="X144" s="38"/>
      <c r="Y144" s="38"/>
      <c r="Z144" s="38"/>
      <c r="AA144" s="38"/>
      <c r="AB144" s="38"/>
      <c r="AC144" s="38"/>
      <c r="AD144" s="38"/>
    </row>
    <row r="145" spans="11:30" ht="14.25">
      <c r="K145" s="38"/>
      <c r="L145" s="38"/>
      <c r="M145" s="38"/>
      <c r="N145" s="38"/>
      <c r="O145" s="38"/>
      <c r="P145" s="38"/>
      <c r="Q145" s="38"/>
      <c r="R145" s="38"/>
      <c r="S145" s="38"/>
      <c r="T145" s="38"/>
      <c r="U145" s="38"/>
      <c r="V145" s="38"/>
      <c r="W145" s="38"/>
      <c r="X145" s="38"/>
      <c r="Y145" s="38"/>
      <c r="Z145" s="38"/>
      <c r="AA145" s="38"/>
      <c r="AB145" s="38"/>
      <c r="AC145" s="38"/>
      <c r="AD145" s="38"/>
    </row>
    <row r="146" spans="11:30" ht="14.25">
      <c r="K146" s="38"/>
      <c r="L146" s="38"/>
      <c r="M146" s="38"/>
      <c r="N146" s="38"/>
      <c r="O146" s="38"/>
      <c r="P146" s="38"/>
      <c r="Q146" s="38"/>
      <c r="R146" s="38"/>
      <c r="S146" s="38"/>
      <c r="T146" s="38"/>
      <c r="U146" s="38"/>
      <c r="V146" s="38"/>
      <c r="W146" s="38"/>
      <c r="X146" s="38"/>
      <c r="Y146" s="38"/>
      <c r="Z146" s="38"/>
      <c r="AA146" s="38"/>
      <c r="AB146" s="38"/>
      <c r="AC146" s="38"/>
      <c r="AD146" s="38"/>
    </row>
    <row r="147" spans="11:30" ht="14.25">
      <c r="K147" s="38"/>
      <c r="L147" s="38"/>
      <c r="M147" s="38"/>
      <c r="N147" s="38"/>
      <c r="O147" s="38"/>
      <c r="P147" s="38"/>
      <c r="Q147" s="38"/>
      <c r="R147" s="38"/>
      <c r="S147" s="38"/>
      <c r="T147" s="38"/>
      <c r="U147" s="38"/>
      <c r="V147" s="38"/>
      <c r="W147" s="38"/>
      <c r="X147" s="38"/>
      <c r="Y147" s="38"/>
      <c r="Z147" s="38"/>
      <c r="AA147" s="38"/>
      <c r="AB147" s="38"/>
      <c r="AC147" s="38"/>
      <c r="AD147" s="38"/>
    </row>
    <row r="148" spans="11:30" ht="14.25">
      <c r="K148" s="38"/>
      <c r="L148" s="38"/>
      <c r="M148" s="38"/>
      <c r="N148" s="38"/>
      <c r="O148" s="38"/>
      <c r="P148" s="38"/>
      <c r="Q148" s="38"/>
      <c r="R148" s="38"/>
      <c r="S148" s="38"/>
      <c r="T148" s="38"/>
      <c r="U148" s="38"/>
      <c r="V148" s="38"/>
      <c r="W148" s="38"/>
      <c r="X148" s="38"/>
      <c r="Y148" s="38"/>
      <c r="Z148" s="38"/>
      <c r="AA148" s="38"/>
      <c r="AB148" s="38"/>
      <c r="AC148" s="38"/>
      <c r="AD148" s="38"/>
    </row>
    <row r="149" spans="11:30" ht="14.25">
      <c r="K149" s="38"/>
      <c r="L149" s="38"/>
      <c r="M149" s="38"/>
      <c r="N149" s="38"/>
      <c r="O149" s="38"/>
      <c r="P149" s="38"/>
      <c r="Q149" s="38"/>
      <c r="R149" s="38"/>
      <c r="S149" s="38"/>
      <c r="T149" s="38"/>
      <c r="U149" s="38"/>
      <c r="V149" s="38"/>
      <c r="W149" s="38"/>
      <c r="X149" s="38"/>
      <c r="Y149" s="38"/>
      <c r="Z149" s="38"/>
      <c r="AA149" s="38"/>
      <c r="AB149" s="38"/>
      <c r="AC149" s="38"/>
      <c r="AD149" s="38"/>
    </row>
    <row r="150" spans="11:30" ht="14.25">
      <c r="K150" s="38"/>
      <c r="L150" s="38"/>
      <c r="M150" s="38"/>
      <c r="N150" s="38"/>
      <c r="O150" s="38"/>
      <c r="P150" s="38"/>
      <c r="Q150" s="38"/>
      <c r="R150" s="38"/>
      <c r="S150" s="38"/>
      <c r="T150" s="38"/>
      <c r="U150" s="38"/>
      <c r="V150" s="38"/>
      <c r="W150" s="38"/>
      <c r="X150" s="38"/>
      <c r="Y150" s="38"/>
      <c r="Z150" s="38"/>
      <c r="AA150" s="38"/>
      <c r="AB150" s="38"/>
      <c r="AC150" s="38"/>
      <c r="AD150" s="38"/>
    </row>
    <row r="151" spans="11:30" ht="14.25">
      <c r="K151" s="38"/>
      <c r="L151" s="38"/>
      <c r="M151" s="38"/>
      <c r="N151" s="38"/>
      <c r="O151" s="38"/>
      <c r="P151" s="38"/>
      <c r="Q151" s="38"/>
      <c r="R151" s="38"/>
      <c r="S151" s="38"/>
      <c r="T151" s="38"/>
      <c r="U151" s="38"/>
      <c r="V151" s="38"/>
      <c r="W151" s="38"/>
      <c r="X151" s="38"/>
      <c r="Y151" s="38"/>
      <c r="Z151" s="38"/>
      <c r="AA151" s="38"/>
      <c r="AB151" s="38"/>
      <c r="AC151" s="38"/>
      <c r="AD151" s="38"/>
    </row>
    <row r="152" spans="11:30" ht="14.25">
      <c r="K152" s="38"/>
      <c r="L152" s="38"/>
      <c r="M152" s="38"/>
      <c r="N152" s="38"/>
      <c r="O152" s="38"/>
      <c r="P152" s="38"/>
      <c r="Q152" s="38"/>
      <c r="R152" s="38"/>
      <c r="S152" s="38"/>
      <c r="T152" s="38"/>
      <c r="U152" s="38"/>
      <c r="V152" s="38"/>
      <c r="W152" s="38"/>
      <c r="X152" s="38"/>
      <c r="Y152" s="38"/>
      <c r="Z152" s="38"/>
      <c r="AA152" s="38"/>
      <c r="AB152" s="38"/>
      <c r="AC152" s="38"/>
      <c r="AD152" s="38"/>
    </row>
    <row r="153" spans="11:30" ht="14.25">
      <c r="K153" s="38"/>
      <c r="L153" s="38"/>
      <c r="M153" s="38"/>
      <c r="N153" s="38"/>
      <c r="O153" s="38"/>
      <c r="P153" s="38"/>
      <c r="Q153" s="38"/>
      <c r="R153" s="38"/>
      <c r="S153" s="38"/>
      <c r="T153" s="38"/>
      <c r="U153" s="38"/>
      <c r="V153" s="38"/>
      <c r="W153" s="38"/>
      <c r="X153" s="38"/>
      <c r="Y153" s="38"/>
      <c r="Z153" s="38"/>
      <c r="AA153" s="38"/>
      <c r="AB153" s="38"/>
      <c r="AC153" s="38"/>
      <c r="AD153" s="38"/>
    </row>
    <row r="154" spans="11:30" ht="14.25">
      <c r="K154" s="38"/>
      <c r="L154" s="38"/>
      <c r="M154" s="38"/>
      <c r="N154" s="38"/>
      <c r="O154" s="38"/>
      <c r="P154" s="38"/>
      <c r="Q154" s="38"/>
      <c r="R154" s="38"/>
      <c r="S154" s="38"/>
      <c r="T154" s="38"/>
      <c r="U154" s="38"/>
      <c r="V154" s="38"/>
      <c r="W154" s="38"/>
      <c r="X154" s="38"/>
      <c r="Y154" s="38"/>
      <c r="Z154" s="38"/>
      <c r="AA154" s="38"/>
      <c r="AB154" s="38"/>
      <c r="AC154" s="38"/>
      <c r="AD154" s="38"/>
    </row>
    <row r="155" spans="11:30" ht="14.25">
      <c r="K155" s="38"/>
      <c r="L155" s="38"/>
      <c r="M155" s="38"/>
      <c r="N155" s="38"/>
      <c r="O155" s="38"/>
      <c r="P155" s="38"/>
      <c r="Q155" s="38"/>
      <c r="R155" s="38"/>
      <c r="S155" s="38"/>
      <c r="T155" s="38"/>
      <c r="U155" s="38"/>
      <c r="V155" s="38"/>
      <c r="W155" s="38"/>
      <c r="X155" s="38"/>
      <c r="Y155" s="38"/>
      <c r="Z155" s="38"/>
      <c r="AA155" s="38"/>
      <c r="AB155" s="38"/>
      <c r="AC155" s="38"/>
      <c r="AD155" s="38"/>
    </row>
    <row r="156" spans="11:30" ht="14.25">
      <c r="K156" s="38"/>
      <c r="L156" s="38"/>
      <c r="M156" s="38"/>
      <c r="N156" s="38"/>
      <c r="O156" s="38"/>
      <c r="P156" s="38"/>
      <c r="Q156" s="38"/>
      <c r="R156" s="38"/>
      <c r="S156" s="38"/>
      <c r="T156" s="38"/>
      <c r="U156" s="38"/>
      <c r="V156" s="38"/>
      <c r="W156" s="38"/>
      <c r="X156" s="38"/>
      <c r="Y156" s="38"/>
      <c r="Z156" s="38"/>
      <c r="AA156" s="38"/>
      <c r="AB156" s="38"/>
      <c r="AC156" s="38"/>
      <c r="AD156" s="38"/>
    </row>
    <row r="157" spans="11:30" ht="14.25">
      <c r="K157" s="38"/>
      <c r="L157" s="38"/>
      <c r="M157" s="38"/>
      <c r="N157" s="38"/>
      <c r="O157" s="38"/>
      <c r="P157" s="38"/>
      <c r="Q157" s="38"/>
      <c r="R157" s="38"/>
      <c r="S157" s="38"/>
      <c r="T157" s="38"/>
      <c r="U157" s="38"/>
      <c r="V157" s="38"/>
      <c r="W157" s="38"/>
      <c r="X157" s="38"/>
      <c r="Y157" s="38"/>
      <c r="Z157" s="38"/>
      <c r="AA157" s="38"/>
      <c r="AB157" s="38"/>
      <c r="AC157" s="38"/>
      <c r="AD157" s="38"/>
    </row>
    <row r="158" spans="11:30" ht="14.25">
      <c r="K158" s="38"/>
      <c r="L158" s="38"/>
      <c r="M158" s="38"/>
      <c r="N158" s="38"/>
      <c r="O158" s="38"/>
      <c r="P158" s="38"/>
      <c r="Q158" s="38"/>
      <c r="R158" s="38"/>
      <c r="S158" s="38"/>
      <c r="T158" s="38"/>
      <c r="U158" s="38"/>
      <c r="V158" s="38"/>
      <c r="W158" s="38"/>
      <c r="X158" s="38"/>
      <c r="Y158" s="38"/>
      <c r="Z158" s="38"/>
      <c r="AA158" s="38"/>
      <c r="AB158" s="38"/>
      <c r="AC158" s="38"/>
      <c r="AD158" s="38"/>
    </row>
    <row r="159" spans="11:30" ht="14.25">
      <c r="K159" s="38"/>
      <c r="L159" s="38"/>
      <c r="M159" s="38"/>
      <c r="N159" s="38"/>
      <c r="O159" s="38"/>
      <c r="P159" s="38"/>
      <c r="Q159" s="38"/>
      <c r="R159" s="38"/>
      <c r="S159" s="38"/>
      <c r="T159" s="38"/>
      <c r="U159" s="38"/>
      <c r="V159" s="38"/>
      <c r="W159" s="38"/>
      <c r="X159" s="38"/>
      <c r="Y159" s="38"/>
      <c r="Z159" s="38"/>
      <c r="AA159" s="38"/>
      <c r="AB159" s="38"/>
      <c r="AC159" s="38"/>
      <c r="AD159" s="38"/>
    </row>
    <row r="160" spans="11:30" ht="14.25">
      <c r="K160" s="38"/>
      <c r="L160" s="38"/>
      <c r="M160" s="38"/>
      <c r="N160" s="38"/>
      <c r="O160" s="38"/>
      <c r="P160" s="38"/>
      <c r="Q160" s="38"/>
      <c r="R160" s="38"/>
      <c r="S160" s="38"/>
      <c r="T160" s="38"/>
      <c r="U160" s="38"/>
      <c r="V160" s="38"/>
      <c r="W160" s="38"/>
      <c r="X160" s="38"/>
      <c r="Y160" s="38"/>
      <c r="Z160" s="38"/>
      <c r="AA160" s="38"/>
      <c r="AB160" s="38"/>
      <c r="AC160" s="38"/>
      <c r="AD160" s="38"/>
    </row>
  </sheetData>
  <sheetProtection/>
  <mergeCells count="1">
    <mergeCell ref="A2:C2"/>
  </mergeCells>
  <hyperlinks>
    <hyperlink ref="A2" location="Index!A1" display="Back to Index"/>
  </hyperlinks>
  <printOptions/>
  <pageMargins left="0.75" right="0.75" top="0.69" bottom="1" header="0.5" footer="0.5"/>
  <pageSetup fitToHeight="1" fitToWidth="1" horizontalDpi="600" verticalDpi="600" orientation="portrait" scale="71" r:id="rId1"/>
  <headerFooter alignWithMargins="0">
    <oddFooter>&amp;L&amp;F &amp;A&amp;R&amp;D&amp;T</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8"/>
  <sheetViews>
    <sheetView zoomScale="80" zoomScaleNormal="80" zoomScalePageLayoutView="0" workbookViewId="0" topLeftCell="A1">
      <pane xSplit="2" ySplit="6" topLeftCell="C7" activePane="bottomRight" state="frozen"/>
      <selection pane="topLeft" activeCell="AP36" sqref="AP36"/>
      <selection pane="topRight" activeCell="AP36" sqref="AP36"/>
      <selection pane="bottomLeft" activeCell="AP36" sqref="AP36"/>
      <selection pane="bottomRight" activeCell="H11" sqref="H11"/>
    </sheetView>
  </sheetViews>
  <sheetFormatPr defaultColWidth="9.140625" defaultRowHeight="12.75"/>
  <cols>
    <col min="1" max="1" width="3.28125" style="599" customWidth="1"/>
    <col min="2" max="2" width="73.57421875" style="599" customWidth="1"/>
    <col min="3" max="4" width="13.00390625" style="107" customWidth="1"/>
    <col min="5" max="5" width="12.7109375" style="745" customWidth="1"/>
    <col min="6" max="6" width="12.421875" style="204" customWidth="1"/>
    <col min="7" max="16384" width="9.140625" style="599" customWidth="1"/>
  </cols>
  <sheetData>
    <row r="1" spans="1:8" s="594" customFormat="1" ht="20.25">
      <c r="A1" s="593" t="s">
        <v>176</v>
      </c>
      <c r="C1" s="739"/>
      <c r="D1" s="739"/>
      <c r="E1" s="740"/>
      <c r="F1" s="154"/>
      <c r="G1" s="595"/>
      <c r="H1" s="595"/>
    </row>
    <row r="2" spans="1:8" s="596" customFormat="1" ht="15">
      <c r="A2" s="1005" t="s">
        <v>52</v>
      </c>
      <c r="B2" s="1005"/>
      <c r="C2" s="1005"/>
      <c r="D2" s="741"/>
      <c r="E2" s="742"/>
      <c r="F2" s="128"/>
      <c r="H2" s="597"/>
    </row>
    <row r="3" spans="1:5" ht="15.75" thickBot="1">
      <c r="A3" s="598"/>
      <c r="B3" s="598"/>
      <c r="E3" s="478"/>
    </row>
    <row r="4" spans="1:6" ht="15.75" thickTop="1">
      <c r="A4" s="598"/>
      <c r="B4" s="1006" t="s">
        <v>158</v>
      </c>
      <c r="C4" s="678" t="s">
        <v>452</v>
      </c>
      <c r="D4" s="678" t="s">
        <v>452</v>
      </c>
      <c r="E4" s="678" t="s">
        <v>454</v>
      </c>
      <c r="F4" s="678" t="s">
        <v>454</v>
      </c>
    </row>
    <row r="5" spans="1:6" ht="15.75" thickBot="1">
      <c r="A5" s="598"/>
      <c r="B5" s="1007"/>
      <c r="C5" s="743">
        <v>2018</v>
      </c>
      <c r="D5" s="743">
        <v>2017</v>
      </c>
      <c r="E5" s="743">
        <v>2018</v>
      </c>
      <c r="F5" s="743">
        <v>2017</v>
      </c>
    </row>
    <row r="6" spans="1:4" ht="15.75" thickTop="1">
      <c r="A6" s="598"/>
      <c r="B6" s="600"/>
      <c r="C6" s="744"/>
      <c r="D6" s="744"/>
    </row>
    <row r="7" spans="1:6" ht="15">
      <c r="A7" s="598"/>
      <c r="B7" s="601" t="s">
        <v>159</v>
      </c>
      <c r="C7" s="111"/>
      <c r="D7" s="141"/>
      <c r="E7" s="478"/>
      <c r="F7" s="42"/>
    </row>
    <row r="8" spans="1:6" ht="15">
      <c r="A8" s="598"/>
      <c r="B8" s="602" t="s">
        <v>6</v>
      </c>
      <c r="C8" s="271">
        <v>6659</v>
      </c>
      <c r="D8" s="123">
        <v>5175</v>
      </c>
      <c r="E8" s="746">
        <v>1539</v>
      </c>
      <c r="F8" s="395">
        <v>1443</v>
      </c>
    </row>
    <row r="9" spans="1:6" ht="15">
      <c r="A9" s="598"/>
      <c r="B9" s="600"/>
      <c r="C9" s="354"/>
      <c r="D9" s="123"/>
      <c r="E9" s="478"/>
      <c r="F9" s="123"/>
    </row>
    <row r="10" spans="1:6" ht="15">
      <c r="A10" s="598"/>
      <c r="B10" s="601" t="s">
        <v>307</v>
      </c>
      <c r="C10" s="354"/>
      <c r="D10" s="123"/>
      <c r="E10" s="478"/>
      <c r="F10" s="123"/>
    </row>
    <row r="11" spans="1:6" ht="15">
      <c r="A11" s="598"/>
      <c r="B11" s="602" t="s">
        <v>5</v>
      </c>
      <c r="C11" s="271">
        <v>710</v>
      </c>
      <c r="D11" s="123">
        <v>1894</v>
      </c>
      <c r="E11" s="746">
        <v>205</v>
      </c>
      <c r="F11" s="395">
        <v>225</v>
      </c>
    </row>
    <row r="12" spans="1:6" ht="15">
      <c r="A12" s="598"/>
      <c r="B12" s="602" t="s">
        <v>139</v>
      </c>
      <c r="C12" s="354">
        <v>331</v>
      </c>
      <c r="D12" s="123">
        <v>297</v>
      </c>
      <c r="E12" s="746">
        <v>87</v>
      </c>
      <c r="F12" s="395">
        <v>78</v>
      </c>
    </row>
    <row r="13" spans="1:6" ht="15">
      <c r="A13" s="598"/>
      <c r="B13" s="602" t="s">
        <v>290</v>
      </c>
      <c r="C13" s="271">
        <v>-29</v>
      </c>
      <c r="D13" s="129">
        <v>-11</v>
      </c>
      <c r="E13" s="746">
        <v>-10</v>
      </c>
      <c r="F13" s="395">
        <v>12</v>
      </c>
    </row>
    <row r="14" spans="1:6" ht="28.5">
      <c r="A14" s="598"/>
      <c r="B14" s="679" t="s">
        <v>455</v>
      </c>
      <c r="C14" s="271">
        <v>-86</v>
      </c>
      <c r="D14" s="129">
        <v>18</v>
      </c>
      <c r="E14" s="746">
        <v>-2</v>
      </c>
      <c r="F14" s="395">
        <v>14</v>
      </c>
    </row>
    <row r="15" spans="1:6" ht="15">
      <c r="A15" s="598"/>
      <c r="B15" s="602" t="s">
        <v>302</v>
      </c>
      <c r="C15" s="271">
        <v>0</v>
      </c>
      <c r="D15" s="120">
        <v>-350</v>
      </c>
      <c r="E15" s="746">
        <v>0</v>
      </c>
      <c r="F15" s="395">
        <v>0</v>
      </c>
    </row>
    <row r="16" spans="1:6" ht="15">
      <c r="A16" s="598"/>
      <c r="B16" s="679" t="s">
        <v>453</v>
      </c>
      <c r="C16" s="271">
        <v>0</v>
      </c>
      <c r="D16" s="120">
        <v>7</v>
      </c>
      <c r="E16" s="746">
        <v>0</v>
      </c>
      <c r="F16" s="395">
        <v>7</v>
      </c>
    </row>
    <row r="17" spans="1:6" ht="15">
      <c r="A17" s="598"/>
      <c r="B17" s="602" t="s">
        <v>215</v>
      </c>
      <c r="C17" s="271">
        <v>-131</v>
      </c>
      <c r="D17" s="129">
        <v>-424</v>
      </c>
      <c r="E17" s="746">
        <v>-31</v>
      </c>
      <c r="F17" s="395">
        <v>-107</v>
      </c>
    </row>
    <row r="18" spans="1:6" ht="15">
      <c r="A18" s="598"/>
      <c r="B18" s="603" t="s">
        <v>248</v>
      </c>
      <c r="C18" s="271">
        <v>112</v>
      </c>
      <c r="D18" s="129">
        <v>110</v>
      </c>
      <c r="E18" s="746">
        <v>29</v>
      </c>
      <c r="F18" s="395">
        <v>27</v>
      </c>
    </row>
    <row r="19" spans="1:6" ht="15">
      <c r="A19" s="598"/>
      <c r="B19" s="604" t="s">
        <v>298</v>
      </c>
      <c r="C19" s="51">
        <v>47</v>
      </c>
      <c r="D19" s="70">
        <v>62</v>
      </c>
      <c r="E19" s="746">
        <v>15</v>
      </c>
      <c r="F19" s="395">
        <v>8</v>
      </c>
    </row>
    <row r="20" spans="1:6" s="607" customFormat="1" ht="15">
      <c r="A20" s="605"/>
      <c r="B20" s="606" t="s">
        <v>297</v>
      </c>
      <c r="C20" s="876">
        <v>7613</v>
      </c>
      <c r="D20" s="747">
        <v>6778</v>
      </c>
      <c r="E20" s="876">
        <v>1832</v>
      </c>
      <c r="F20" s="747">
        <v>1707</v>
      </c>
    </row>
    <row r="21" spans="1:6" ht="15">
      <c r="A21" s="598"/>
      <c r="B21" s="608"/>
      <c r="C21" s="271"/>
      <c r="D21" s="129"/>
      <c r="E21" s="478"/>
      <c r="F21" s="129"/>
    </row>
    <row r="22" spans="1:6" ht="15">
      <c r="A22" s="598"/>
      <c r="B22" s="601" t="s">
        <v>160</v>
      </c>
      <c r="C22" s="354"/>
      <c r="D22" s="129"/>
      <c r="E22" s="478"/>
      <c r="F22" s="129"/>
    </row>
    <row r="23" spans="1:6" ht="15">
      <c r="A23" s="598"/>
      <c r="B23" s="602" t="s">
        <v>161</v>
      </c>
      <c r="C23" s="932">
        <v>5037</v>
      </c>
      <c r="D23" s="748">
        <v>1993</v>
      </c>
      <c r="E23" s="746">
        <v>1708</v>
      </c>
      <c r="F23" s="395">
        <v>-5211</v>
      </c>
    </row>
    <row r="24" spans="1:6" ht="15">
      <c r="A24" s="598"/>
      <c r="B24" s="602" t="s">
        <v>217</v>
      </c>
      <c r="C24" s="932">
        <v>19598</v>
      </c>
      <c r="D24" s="748">
        <v>18121</v>
      </c>
      <c r="E24" s="746">
        <v>5988</v>
      </c>
      <c r="F24" s="395">
        <v>10640</v>
      </c>
    </row>
    <row r="25" spans="1:6" ht="15">
      <c r="A25" s="598"/>
      <c r="B25" s="602" t="s">
        <v>218</v>
      </c>
      <c r="C25" s="933">
        <v>1498</v>
      </c>
      <c r="D25" s="748">
        <v>-2118</v>
      </c>
      <c r="E25" s="746">
        <v>-3821</v>
      </c>
      <c r="F25" s="395">
        <v>-2041</v>
      </c>
    </row>
    <row r="26" spans="1:6" ht="15">
      <c r="A26" s="598"/>
      <c r="B26" s="602" t="s">
        <v>221</v>
      </c>
      <c r="C26" s="932">
        <v>5351</v>
      </c>
      <c r="D26" s="748">
        <v>13019</v>
      </c>
      <c r="E26" s="746">
        <v>4692</v>
      </c>
      <c r="F26" s="395">
        <v>5284</v>
      </c>
    </row>
    <row r="27" spans="1:6" ht="15">
      <c r="A27" s="598"/>
      <c r="B27" s="600"/>
      <c r="C27" s="932"/>
      <c r="D27" s="748"/>
      <c r="E27" s="877"/>
      <c r="F27" s="748"/>
    </row>
    <row r="28" spans="1:6" ht="15">
      <c r="A28" s="598"/>
      <c r="B28" s="601" t="s">
        <v>293</v>
      </c>
      <c r="C28" s="932"/>
      <c r="D28" s="748"/>
      <c r="E28" s="877"/>
      <c r="F28" s="748"/>
    </row>
    <row r="29" spans="1:6" ht="15">
      <c r="A29" s="598"/>
      <c r="B29" s="602" t="s">
        <v>196</v>
      </c>
      <c r="C29" s="932">
        <v>-276</v>
      </c>
      <c r="D29" s="748">
        <v>-1118</v>
      </c>
      <c r="E29" s="746">
        <v>89</v>
      </c>
      <c r="F29" s="395">
        <v>-531</v>
      </c>
    </row>
    <row r="30" spans="1:6" ht="15">
      <c r="A30" s="598"/>
      <c r="B30" s="602" t="s">
        <v>209</v>
      </c>
      <c r="C30" s="932">
        <v>-7878</v>
      </c>
      <c r="D30" s="748">
        <v>-6700</v>
      </c>
      <c r="E30" s="746">
        <v>2810</v>
      </c>
      <c r="F30" s="395">
        <v>3884</v>
      </c>
    </row>
    <row r="31" spans="1:6" ht="15">
      <c r="A31" s="598"/>
      <c r="B31" s="602" t="s">
        <v>151</v>
      </c>
      <c r="C31" s="932">
        <v>-4488</v>
      </c>
      <c r="D31" s="748">
        <v>-6153</v>
      </c>
      <c r="E31" s="746">
        <v>-5866</v>
      </c>
      <c r="F31" s="395">
        <v>-2969</v>
      </c>
    </row>
    <row r="32" spans="1:6" ht="15">
      <c r="A32" s="598"/>
      <c r="B32" s="609" t="s">
        <v>216</v>
      </c>
      <c r="C32" s="932">
        <v>-2817</v>
      </c>
      <c r="D32" s="748">
        <v>-10394</v>
      </c>
      <c r="E32" s="746">
        <v>-2747</v>
      </c>
      <c r="F32" s="395">
        <v>-2322</v>
      </c>
    </row>
    <row r="33" spans="1:6" ht="15">
      <c r="A33" s="598"/>
      <c r="B33" s="602" t="s">
        <v>162</v>
      </c>
      <c r="C33" s="932">
        <v>-22854</v>
      </c>
      <c r="D33" s="748">
        <v>-19685</v>
      </c>
      <c r="E33" s="746">
        <v>-5383</v>
      </c>
      <c r="F33" s="395">
        <v>-7772</v>
      </c>
    </row>
    <row r="34" spans="1:6" ht="15">
      <c r="A34" s="598"/>
      <c r="B34" s="602" t="s">
        <v>154</v>
      </c>
      <c r="C34" s="932">
        <v>-1176</v>
      </c>
      <c r="D34" s="748">
        <v>3844</v>
      </c>
      <c r="E34" s="746">
        <v>3639</v>
      </c>
      <c r="F34" s="395">
        <v>-765</v>
      </c>
    </row>
    <row r="35" spans="1:6" ht="7.5" customHeight="1">
      <c r="A35" s="598"/>
      <c r="B35" s="602"/>
      <c r="C35" s="932"/>
      <c r="D35" s="748"/>
      <c r="E35" s="746"/>
      <c r="F35" s="395"/>
    </row>
    <row r="36" spans="1:6" ht="15">
      <c r="A36" s="598"/>
      <c r="B36" s="610" t="s">
        <v>163</v>
      </c>
      <c r="C36" s="934">
        <v>-891</v>
      </c>
      <c r="D36" s="748">
        <v>-709</v>
      </c>
      <c r="E36" s="746">
        <v>-375</v>
      </c>
      <c r="F36" s="395">
        <v>-224</v>
      </c>
    </row>
    <row r="37" spans="1:6" ht="15.75" customHeight="1">
      <c r="A37" s="598"/>
      <c r="B37" s="886" t="s">
        <v>456</v>
      </c>
      <c r="C37" s="935">
        <v>-1283</v>
      </c>
      <c r="D37" s="749">
        <v>-3122</v>
      </c>
      <c r="E37" s="910">
        <v>2566</v>
      </c>
      <c r="F37" s="749">
        <v>-320</v>
      </c>
    </row>
    <row r="38" spans="1:6" ht="15">
      <c r="A38" s="598"/>
      <c r="B38" s="600"/>
      <c r="C38" s="932"/>
      <c r="D38" s="748"/>
      <c r="E38" s="478"/>
      <c r="F38" s="748"/>
    </row>
    <row r="39" spans="1:6" ht="15">
      <c r="A39" s="598"/>
      <c r="B39" s="601" t="s">
        <v>164</v>
      </c>
      <c r="C39" s="932"/>
      <c r="D39" s="748"/>
      <c r="E39" s="478"/>
      <c r="F39" s="748"/>
    </row>
    <row r="40" spans="1:6" ht="15">
      <c r="A40" s="598"/>
      <c r="B40" s="602" t="s">
        <v>165</v>
      </c>
      <c r="C40" s="932">
        <v>25</v>
      </c>
      <c r="D40" s="748">
        <v>38</v>
      </c>
      <c r="E40" s="746">
        <v>5</v>
      </c>
      <c r="F40" s="395">
        <v>9</v>
      </c>
    </row>
    <row r="41" spans="1:6" ht="15">
      <c r="A41" s="598"/>
      <c r="B41" s="679" t="s">
        <v>353</v>
      </c>
      <c r="C41" s="932">
        <v>11</v>
      </c>
      <c r="D41" s="748">
        <v>74</v>
      </c>
      <c r="E41" s="746">
        <v>3</v>
      </c>
      <c r="F41" s="395">
        <v>72</v>
      </c>
    </row>
    <row r="42" spans="1:6" ht="15">
      <c r="A42" s="598"/>
      <c r="B42" s="784" t="s">
        <v>350</v>
      </c>
      <c r="C42" s="932">
        <v>-69</v>
      </c>
      <c r="D42" s="748">
        <v>0</v>
      </c>
      <c r="E42" s="746">
        <v>0</v>
      </c>
      <c r="F42" s="395">
        <v>0</v>
      </c>
    </row>
    <row r="43" spans="1:6" ht="15">
      <c r="A43" s="598"/>
      <c r="B43" s="785" t="s">
        <v>167</v>
      </c>
      <c r="C43" s="936">
        <v>105</v>
      </c>
      <c r="D43" s="750">
        <v>1</v>
      </c>
      <c r="E43" s="746">
        <v>6</v>
      </c>
      <c r="F43" s="395">
        <v>0</v>
      </c>
    </row>
    <row r="44" spans="1:6" ht="15">
      <c r="A44" s="598"/>
      <c r="B44" s="786" t="s">
        <v>166</v>
      </c>
      <c r="C44" s="932">
        <v>-533</v>
      </c>
      <c r="D44" s="750">
        <v>-360</v>
      </c>
      <c r="E44" s="746">
        <v>-220</v>
      </c>
      <c r="F44" s="395">
        <v>-122</v>
      </c>
    </row>
    <row r="45" spans="1:6" ht="15">
      <c r="A45" s="598"/>
      <c r="B45" s="785" t="s">
        <v>303</v>
      </c>
      <c r="C45" s="936">
        <v>0</v>
      </c>
      <c r="D45" s="750">
        <v>735</v>
      </c>
      <c r="E45" s="746">
        <v>0</v>
      </c>
      <c r="F45" s="395">
        <v>0</v>
      </c>
    </row>
    <row r="46" spans="1:6" ht="15">
      <c r="A46" s="598"/>
      <c r="B46" s="796" t="s">
        <v>390</v>
      </c>
      <c r="C46" s="936">
        <v>262</v>
      </c>
      <c r="D46" s="750">
        <v>4783</v>
      </c>
      <c r="E46" s="746">
        <v>0</v>
      </c>
      <c r="F46" s="395">
        <v>-429</v>
      </c>
    </row>
    <row r="47" spans="1:6" ht="15">
      <c r="A47" s="598"/>
      <c r="B47" s="796" t="s">
        <v>391</v>
      </c>
      <c r="C47" s="936">
        <v>-7</v>
      </c>
      <c r="D47" s="750">
        <v>-23</v>
      </c>
      <c r="E47" s="746">
        <v>0</v>
      </c>
      <c r="F47" s="395">
        <v>0</v>
      </c>
    </row>
    <row r="48" spans="1:6" s="800" customFormat="1" ht="15">
      <c r="A48" s="797"/>
      <c r="B48" s="798" t="s">
        <v>416</v>
      </c>
      <c r="C48" s="799">
        <v>-206</v>
      </c>
      <c r="D48" s="799">
        <v>5248</v>
      </c>
      <c r="E48" s="799">
        <v>-206</v>
      </c>
      <c r="F48" s="799">
        <v>-470</v>
      </c>
    </row>
    <row r="49" spans="1:6" ht="15">
      <c r="A49" s="598"/>
      <c r="B49" s="788"/>
      <c r="C49" s="932"/>
      <c r="D49" s="748"/>
      <c r="E49" s="478"/>
      <c r="F49" s="748"/>
    </row>
    <row r="50" spans="1:6" ht="15">
      <c r="A50" s="598"/>
      <c r="B50" s="789" t="s">
        <v>168</v>
      </c>
      <c r="C50" s="932"/>
      <c r="D50" s="42"/>
      <c r="E50" s="478"/>
      <c r="F50" s="42"/>
    </row>
    <row r="51" spans="1:6" ht="15">
      <c r="A51" s="598"/>
      <c r="B51" s="790" t="s">
        <v>430</v>
      </c>
      <c r="C51" s="936">
        <v>1000</v>
      </c>
      <c r="D51" s="750">
        <v>0</v>
      </c>
      <c r="E51" s="746">
        <v>0</v>
      </c>
      <c r="F51" s="395">
        <v>0</v>
      </c>
    </row>
    <row r="52" spans="1:6" ht="15">
      <c r="A52" s="598"/>
      <c r="B52" s="790" t="s">
        <v>335</v>
      </c>
      <c r="C52" s="936">
        <v>3013</v>
      </c>
      <c r="D52" s="750">
        <v>0</v>
      </c>
      <c r="E52" s="746">
        <v>0</v>
      </c>
      <c r="F52" s="395">
        <v>0</v>
      </c>
    </row>
    <row r="53" spans="1:6" ht="15">
      <c r="A53" s="598"/>
      <c r="B53" s="791" t="s">
        <v>285</v>
      </c>
      <c r="C53" s="936">
        <v>-56</v>
      </c>
      <c r="D53" s="750">
        <v>-74</v>
      </c>
      <c r="E53" s="746">
        <v>-32</v>
      </c>
      <c r="F53" s="395">
        <v>-1</v>
      </c>
    </row>
    <row r="54" spans="1:6" ht="15">
      <c r="A54" s="598"/>
      <c r="B54" s="790" t="s">
        <v>415</v>
      </c>
      <c r="C54" s="936">
        <v>-508</v>
      </c>
      <c r="D54" s="748">
        <v>-1897</v>
      </c>
      <c r="E54" s="746">
        <v>0</v>
      </c>
      <c r="F54" s="395">
        <v>0</v>
      </c>
    </row>
    <row r="55" spans="1:6" ht="15">
      <c r="A55" s="598"/>
      <c r="B55" s="796" t="s">
        <v>392</v>
      </c>
      <c r="C55" s="936">
        <v>-1500</v>
      </c>
      <c r="D55" s="750">
        <v>0</v>
      </c>
      <c r="E55" s="746">
        <v>0</v>
      </c>
      <c r="F55" s="395">
        <v>0</v>
      </c>
    </row>
    <row r="56" spans="1:6" ht="15">
      <c r="A56" s="598"/>
      <c r="B56" s="796" t="s">
        <v>429</v>
      </c>
      <c r="C56" s="936">
        <v>-303</v>
      </c>
      <c r="D56" s="750">
        <v>0</v>
      </c>
      <c r="E56" s="746">
        <v>-76</v>
      </c>
      <c r="F56" s="395">
        <v>0</v>
      </c>
    </row>
    <row r="57" spans="1:6" ht="15">
      <c r="A57" s="598"/>
      <c r="B57" s="791" t="s">
        <v>389</v>
      </c>
      <c r="C57" s="936">
        <v>-85</v>
      </c>
      <c r="D57" s="748">
        <v>-123</v>
      </c>
      <c r="E57" s="746">
        <v>-19</v>
      </c>
      <c r="F57" s="395">
        <v>-61</v>
      </c>
    </row>
    <row r="58" spans="1:6" ht="15">
      <c r="A58" s="598"/>
      <c r="B58" s="604" t="s">
        <v>326</v>
      </c>
      <c r="C58" s="932">
        <v>-4432</v>
      </c>
      <c r="D58" s="748">
        <v>-1375</v>
      </c>
      <c r="E58" s="746">
        <v>-19</v>
      </c>
      <c r="F58" s="395">
        <v>-19</v>
      </c>
    </row>
    <row r="59" spans="1:6" ht="18" customHeight="1">
      <c r="A59" s="598"/>
      <c r="B59" s="787" t="s">
        <v>438</v>
      </c>
      <c r="C59" s="937">
        <v>-2871</v>
      </c>
      <c r="D59" s="751">
        <v>-3469</v>
      </c>
      <c r="E59" s="752">
        <v>-146</v>
      </c>
      <c r="F59" s="751">
        <v>-81</v>
      </c>
    </row>
    <row r="60" spans="1:6" ht="18.75" customHeight="1">
      <c r="A60" s="598"/>
      <c r="B60" s="792" t="s">
        <v>169</v>
      </c>
      <c r="C60" s="934">
        <v>-109</v>
      </c>
      <c r="D60" s="753">
        <v>-96</v>
      </c>
      <c r="E60" s="746">
        <v>-53</v>
      </c>
      <c r="F60" s="753">
        <v>-14</v>
      </c>
    </row>
    <row r="61" spans="1:6" ht="15">
      <c r="A61" s="598"/>
      <c r="B61" s="789" t="s">
        <v>322</v>
      </c>
      <c r="C61" s="933">
        <v>-4469</v>
      </c>
      <c r="D61" s="748">
        <v>-1439</v>
      </c>
      <c r="E61" s="876">
        <v>2161</v>
      </c>
      <c r="F61" s="748">
        <v>-885</v>
      </c>
    </row>
    <row r="62" spans="1:6" ht="15">
      <c r="A62" s="598"/>
      <c r="B62" s="793" t="s">
        <v>313</v>
      </c>
      <c r="C62" s="938">
        <v>18693</v>
      </c>
      <c r="D62" s="750">
        <v>20132</v>
      </c>
      <c r="E62" s="938">
        <v>12060</v>
      </c>
      <c r="F62" s="254">
        <v>19578</v>
      </c>
    </row>
    <row r="63" spans="1:6" ht="15">
      <c r="A63" s="598"/>
      <c r="B63" s="973" t="s">
        <v>462</v>
      </c>
      <c r="C63" s="752">
        <v>-3</v>
      </c>
      <c r="D63" s="749">
        <v>0</v>
      </c>
      <c r="E63" s="910">
        <v>0</v>
      </c>
      <c r="F63" s="749">
        <v>0</v>
      </c>
    </row>
    <row r="64" spans="1:6" ht="18.75" customHeight="1" thickBot="1">
      <c r="A64" s="598"/>
      <c r="B64" s="611" t="s">
        <v>314</v>
      </c>
      <c r="C64" s="913">
        <v>14221</v>
      </c>
      <c r="D64" s="342">
        <v>18693</v>
      </c>
      <c r="E64" s="913">
        <v>14221</v>
      </c>
      <c r="F64" s="342">
        <v>18693</v>
      </c>
    </row>
    <row r="65" spans="1:4" ht="15" thickTop="1">
      <c r="A65" s="598"/>
      <c r="B65" s="612"/>
      <c r="C65" s="613"/>
      <c r="D65" s="754"/>
    </row>
    <row r="66" spans="2:4" ht="14.25">
      <c r="B66" s="614" t="s">
        <v>320</v>
      </c>
      <c r="D66" s="635"/>
    </row>
    <row r="67" spans="2:6" ht="14.25">
      <c r="B67" s="615" t="s">
        <v>321</v>
      </c>
      <c r="D67" s="635"/>
      <c r="F67" s="755"/>
    </row>
    <row r="68" ht="14.25">
      <c r="B68" s="602"/>
    </row>
  </sheetData>
  <sheetProtection/>
  <mergeCells count="2">
    <mergeCell ref="A2:C2"/>
    <mergeCell ref="B4:B5"/>
  </mergeCells>
  <hyperlinks>
    <hyperlink ref="A2" location="Index!A1" display="Back to Index"/>
  </hyperlinks>
  <printOptions/>
  <pageMargins left="0.75" right="0.75" top="0.72" bottom="1" header="0.5" footer="0.5"/>
  <pageSetup fitToHeight="1" fitToWidth="1" orientation="portrait" scale="66" r:id="rId1"/>
  <headerFooter alignWithMargins="0">
    <oddHeader>&amp;C&amp;A</oddHeader>
    <oddFooter>&amp;C&amp;Z&amp;F</odd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N134"/>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Q10" sqref="Q10"/>
    </sheetView>
  </sheetViews>
  <sheetFormatPr defaultColWidth="9.140625" defaultRowHeight="12.75"/>
  <cols>
    <col min="1" max="1" width="2.00390625" style="735" customWidth="1"/>
    <col min="2" max="2" width="2.28125" style="733" customWidth="1"/>
    <col min="3" max="3" width="53.140625" style="735" customWidth="1"/>
    <col min="4" max="7" width="10.28125" style="716" customWidth="1"/>
    <col min="8" max="8" width="10.28125" style="717" customWidth="1"/>
    <col min="9" max="9" width="10.00390625" style="716" customWidth="1"/>
    <col min="10" max="10" width="10.00390625" style="716" bestFit="1" customWidth="1"/>
    <col min="11" max="11" width="4.421875" style="716" customWidth="1"/>
    <col min="12" max="12" width="10.00390625" style="716" customWidth="1"/>
    <col min="13" max="13" width="10.28125" style="717" customWidth="1"/>
    <col min="14" max="14" width="7.7109375" style="716" customWidth="1"/>
    <col min="15" max="16384" width="9.140625" style="735" customWidth="1"/>
  </cols>
  <sheetData>
    <row r="1" spans="1:14" s="710" customFormat="1" ht="20.25">
      <c r="A1" s="709" t="s">
        <v>63</v>
      </c>
      <c r="D1" s="711"/>
      <c r="E1" s="711"/>
      <c r="F1" s="711"/>
      <c r="G1" s="711"/>
      <c r="H1" s="711"/>
      <c r="I1" s="711"/>
      <c r="J1" s="711"/>
      <c r="K1" s="711"/>
      <c r="L1" s="711"/>
      <c r="M1" s="711"/>
      <c r="N1" s="711"/>
    </row>
    <row r="2" spans="1:14" s="713" customFormat="1" ht="52.5" customHeight="1">
      <c r="A2" s="976" t="s">
        <v>52</v>
      </c>
      <c r="B2" s="976"/>
      <c r="C2" s="976"/>
      <c r="D2" s="712" t="s">
        <v>332</v>
      </c>
      <c r="E2" s="712" t="s">
        <v>341</v>
      </c>
      <c r="F2" s="712" t="s">
        <v>388</v>
      </c>
      <c r="G2" s="712" t="s">
        <v>425</v>
      </c>
      <c r="H2" s="139" t="s">
        <v>440</v>
      </c>
      <c r="I2" s="139" t="s">
        <v>441</v>
      </c>
      <c r="J2" s="139" t="s">
        <v>442</v>
      </c>
      <c r="K2" s="712"/>
      <c r="L2" s="139" t="s">
        <v>443</v>
      </c>
      <c r="M2" s="139" t="s">
        <v>444</v>
      </c>
      <c r="N2" s="139" t="s">
        <v>445</v>
      </c>
    </row>
    <row r="3" spans="2:14" s="714" customFormat="1" ht="7.5" customHeight="1">
      <c r="B3" s="715"/>
      <c r="D3" s="716"/>
      <c r="E3" s="716"/>
      <c r="F3" s="716"/>
      <c r="G3" s="716"/>
      <c r="H3" s="717"/>
      <c r="I3" s="716"/>
      <c r="J3" s="716"/>
      <c r="K3" s="716"/>
      <c r="L3" s="716"/>
      <c r="M3" s="717"/>
      <c r="N3" s="716"/>
    </row>
    <row r="4" spans="1:14" s="718" customFormat="1" ht="15">
      <c r="A4" s="22" t="s">
        <v>354</v>
      </c>
      <c r="D4" s="719"/>
      <c r="E4" s="719"/>
      <c r="F4" s="719"/>
      <c r="G4" s="719"/>
      <c r="H4" s="62"/>
      <c r="I4" s="719"/>
      <c r="J4" s="719"/>
      <c r="K4" s="719"/>
      <c r="L4" s="719"/>
      <c r="M4" s="720"/>
      <c r="N4" s="719"/>
    </row>
    <row r="5" spans="2:14" s="721" customFormat="1" ht="14.25">
      <c r="B5" s="779" t="s">
        <v>372</v>
      </c>
      <c r="D5" s="723">
        <v>1.8602923710805312</v>
      </c>
      <c r="E5" s="723">
        <v>2.38</v>
      </c>
      <c r="F5" s="723">
        <v>2.1168926119648486</v>
      </c>
      <c r="G5" s="723">
        <v>2.1579611154171765</v>
      </c>
      <c r="H5" s="918">
        <v>2.0058668249867426</v>
      </c>
      <c r="I5" s="756">
        <v>-0.15209429043043388</v>
      </c>
      <c r="J5" s="919">
        <v>0.14557445390621138</v>
      </c>
      <c r="K5" s="756"/>
      <c r="L5" s="756">
        <v>1.6923993835879128</v>
      </c>
      <c r="M5" s="918">
        <v>2.1640540117423397</v>
      </c>
      <c r="N5" s="756">
        <v>0.47165462815442694</v>
      </c>
    </row>
    <row r="6" spans="2:14" s="721" customFormat="1" ht="14.25">
      <c r="B6" s="779" t="s">
        <v>373</v>
      </c>
      <c r="D6" s="723">
        <v>1.8509086938695871</v>
      </c>
      <c r="E6" s="723">
        <v>2.38</v>
      </c>
      <c r="F6" s="723">
        <v>2.0989509897956866</v>
      </c>
      <c r="G6" s="723">
        <v>2.1579611154171765</v>
      </c>
      <c r="H6" s="918">
        <v>2.0058668249867426</v>
      </c>
      <c r="I6" s="756">
        <v>-0.15209429043043388</v>
      </c>
      <c r="J6" s="919">
        <v>0.1549581311171555</v>
      </c>
      <c r="K6" s="756"/>
      <c r="L6" s="756">
        <v>1.6851065479503622</v>
      </c>
      <c r="M6" s="918">
        <v>2.1453000817806505</v>
      </c>
      <c r="N6" s="756">
        <v>0.46019353383028827</v>
      </c>
    </row>
    <row r="7" spans="2:14" s="721" customFormat="1" ht="14.25">
      <c r="B7" s="721" t="s">
        <v>36</v>
      </c>
      <c r="D7" s="723">
        <v>17.85</v>
      </c>
      <c r="E7" s="723">
        <v>18.29</v>
      </c>
      <c r="F7" s="723">
        <v>17.71</v>
      </c>
      <c r="G7" s="723">
        <v>17.560388878404375</v>
      </c>
      <c r="H7" s="918">
        <v>18.11915097645287</v>
      </c>
      <c r="I7" s="756">
        <v>0.5587620980484971</v>
      </c>
      <c r="J7" s="919">
        <v>0.26915097645287034</v>
      </c>
      <c r="K7" s="756"/>
      <c r="L7" s="756">
        <v>17.85</v>
      </c>
      <c r="M7" s="918">
        <v>18.11915097645287</v>
      </c>
      <c r="N7" s="756">
        <v>0.26915097645287034</v>
      </c>
    </row>
    <row r="8" spans="2:14" s="721" customFormat="1" ht="14.25">
      <c r="B8" s="721" t="s">
        <v>338</v>
      </c>
      <c r="D8" s="723">
        <v>0.6</v>
      </c>
      <c r="E8" s="723">
        <v>0</v>
      </c>
      <c r="F8" s="723">
        <v>0.6</v>
      </c>
      <c r="G8" s="723">
        <v>0</v>
      </c>
      <c r="H8" s="918">
        <v>0.6</v>
      </c>
      <c r="I8" s="756">
        <v>0.6</v>
      </c>
      <c r="J8" s="919">
        <v>0</v>
      </c>
      <c r="K8" s="723"/>
      <c r="L8" s="723">
        <v>0.93</v>
      </c>
      <c r="M8" s="918">
        <v>1.2</v>
      </c>
      <c r="N8" s="756">
        <v>0.2699999999999999</v>
      </c>
    </row>
    <row r="9" spans="2:14" s="714" customFormat="1" ht="14.25">
      <c r="B9" s="725"/>
      <c r="D9" s="716"/>
      <c r="E9" s="716"/>
      <c r="F9" s="716"/>
      <c r="G9" s="183"/>
      <c r="H9" s="182"/>
      <c r="I9" s="193"/>
      <c r="J9" s="193"/>
      <c r="K9" s="716"/>
      <c r="L9" s="726"/>
      <c r="M9" s="182"/>
      <c r="N9" s="193"/>
    </row>
    <row r="10" spans="1:14" s="714" customFormat="1" ht="15">
      <c r="A10" s="727" t="s">
        <v>170</v>
      </c>
      <c r="B10" s="725"/>
      <c r="D10" s="722"/>
      <c r="E10" s="722"/>
      <c r="F10" s="722"/>
      <c r="G10" s="781"/>
      <c r="H10" s="821"/>
      <c r="I10" s="894"/>
      <c r="J10" s="894"/>
      <c r="K10" s="722"/>
      <c r="L10" s="724"/>
      <c r="M10" s="821"/>
      <c r="N10" s="894"/>
    </row>
    <row r="11" spans="2:14" s="718" customFormat="1" ht="15">
      <c r="B11" s="728" t="s">
        <v>287</v>
      </c>
      <c r="D11" s="719"/>
      <c r="E11" s="719"/>
      <c r="F11" s="719"/>
      <c r="G11" s="189"/>
      <c r="H11" s="184"/>
      <c r="I11" s="620"/>
      <c r="J11" s="620"/>
      <c r="K11" s="719"/>
      <c r="L11" s="729"/>
      <c r="M11" s="184"/>
      <c r="N11" s="620"/>
    </row>
    <row r="12" spans="3:14" s="714" customFormat="1" ht="14.25">
      <c r="C12" s="10" t="s">
        <v>374</v>
      </c>
      <c r="D12" s="716">
        <v>1218</v>
      </c>
      <c r="E12" s="716">
        <v>1521</v>
      </c>
      <c r="F12" s="716">
        <v>1372</v>
      </c>
      <c r="G12" s="716">
        <v>1413</v>
      </c>
      <c r="H12" s="60">
        <v>1319</v>
      </c>
      <c r="I12" s="70">
        <v>-6.652512384996456</v>
      </c>
      <c r="J12" s="59">
        <v>8.292282430213472</v>
      </c>
      <c r="K12" s="716"/>
      <c r="L12" s="716">
        <v>4390</v>
      </c>
      <c r="M12" s="60">
        <v>5625</v>
      </c>
      <c r="N12" s="59">
        <v>28.132118451025057</v>
      </c>
    </row>
    <row r="13" spans="3:14" s="714" customFormat="1" ht="14.25">
      <c r="C13" s="10" t="s">
        <v>375</v>
      </c>
      <c r="D13" s="716">
        <v>1194</v>
      </c>
      <c r="E13" s="716">
        <v>1511</v>
      </c>
      <c r="F13" s="716">
        <v>1334</v>
      </c>
      <c r="G13" s="716">
        <v>1413</v>
      </c>
      <c r="H13" s="60">
        <v>1319</v>
      </c>
      <c r="I13" s="70">
        <v>-6.652512384996456</v>
      </c>
      <c r="J13" s="59">
        <v>10.469011725293132</v>
      </c>
      <c r="K13" s="716"/>
      <c r="L13" s="716">
        <v>4371</v>
      </c>
      <c r="M13" s="60">
        <v>5577</v>
      </c>
      <c r="N13" s="59">
        <v>27.590940288263567</v>
      </c>
    </row>
    <row r="14" spans="3:14" s="714" customFormat="1" ht="14.25">
      <c r="C14" s="715"/>
      <c r="D14" s="716"/>
      <c r="E14" s="716"/>
      <c r="F14" s="716"/>
      <c r="G14" s="716"/>
      <c r="H14" s="182"/>
      <c r="I14" s="193"/>
      <c r="J14" s="193"/>
      <c r="K14" s="716"/>
      <c r="L14" s="726"/>
      <c r="M14" s="182"/>
      <c r="N14" s="193"/>
    </row>
    <row r="15" spans="2:14" s="714" customFormat="1" ht="14.25">
      <c r="B15" s="728" t="s">
        <v>172</v>
      </c>
      <c r="D15" s="716"/>
      <c r="E15" s="716"/>
      <c r="F15" s="716"/>
      <c r="G15" s="716"/>
      <c r="H15" s="182"/>
      <c r="I15" s="893"/>
      <c r="J15" s="893"/>
      <c r="K15" s="730"/>
      <c r="L15" s="731"/>
      <c r="M15" s="182"/>
      <c r="N15" s="193"/>
    </row>
    <row r="16" spans="2:14" s="714" customFormat="1" ht="15">
      <c r="B16" s="732"/>
      <c r="C16" s="714" t="s">
        <v>294</v>
      </c>
      <c r="D16" s="716">
        <v>2557.632734</v>
      </c>
      <c r="E16" s="716">
        <v>2561.6527784444443</v>
      </c>
      <c r="F16" s="716">
        <v>2563.8707339999996</v>
      </c>
      <c r="G16" s="716">
        <v>2559.7558687826086</v>
      </c>
      <c r="H16" s="60">
        <v>2552.670281826087</v>
      </c>
      <c r="I16" s="70">
        <v>-0.27680713785770417</v>
      </c>
      <c r="J16" s="59">
        <v>-0.19402520572811</v>
      </c>
      <c r="K16" s="716"/>
      <c r="L16" s="716">
        <v>2549.597431520548</v>
      </c>
      <c r="M16" s="60">
        <v>2559.4635416712326</v>
      </c>
      <c r="N16" s="59">
        <v>0.3869673709547383</v>
      </c>
    </row>
    <row r="17" spans="4:14" s="733" customFormat="1" ht="14.25">
      <c r="D17" s="716"/>
      <c r="E17" s="716"/>
      <c r="F17" s="716"/>
      <c r="G17" s="716"/>
      <c r="H17" s="182"/>
      <c r="I17" s="893"/>
      <c r="J17" s="893"/>
      <c r="K17" s="730"/>
      <c r="L17" s="731"/>
      <c r="M17" s="60"/>
      <c r="N17" s="59"/>
    </row>
    <row r="18" spans="1:14" s="733" customFormat="1" ht="15">
      <c r="A18" s="727" t="s">
        <v>171</v>
      </c>
      <c r="D18" s="723"/>
      <c r="E18" s="723"/>
      <c r="F18" s="723"/>
      <c r="G18" s="723"/>
      <c r="H18" s="820"/>
      <c r="I18" s="893"/>
      <c r="J18" s="893"/>
      <c r="K18" s="730"/>
      <c r="L18" s="731"/>
      <c r="M18" s="918"/>
      <c r="N18" s="756"/>
    </row>
    <row r="19" spans="2:14" s="714" customFormat="1" ht="14.25">
      <c r="B19" s="31" t="s">
        <v>458</v>
      </c>
      <c r="D19" s="716"/>
      <c r="E19" s="716"/>
      <c r="F19" s="716"/>
      <c r="G19" s="716"/>
      <c r="H19" s="182"/>
      <c r="I19" s="893"/>
      <c r="J19" s="893"/>
      <c r="K19" s="730"/>
      <c r="L19" s="731"/>
      <c r="M19" s="60"/>
      <c r="N19" s="59"/>
    </row>
    <row r="20" spans="2:14" s="714" customFormat="1" ht="15">
      <c r="B20" s="718"/>
      <c r="C20" s="714" t="s">
        <v>295</v>
      </c>
      <c r="D20" s="730">
        <v>45645.57456671398</v>
      </c>
      <c r="E20" s="730">
        <v>46893.97099157192</v>
      </c>
      <c r="F20" s="730">
        <v>45402.69121394406</v>
      </c>
      <c r="G20" s="730">
        <v>44863.56131378388</v>
      </c>
      <c r="H20" s="702">
        <v>46233.11434206881</v>
      </c>
      <c r="I20" s="70">
        <v>3.052706892139101</v>
      </c>
      <c r="J20" s="59">
        <v>1.2871779595984734</v>
      </c>
      <c r="K20" s="716"/>
      <c r="L20" s="716">
        <v>45645.57456671398</v>
      </c>
      <c r="M20" s="702">
        <v>46233.11434206881</v>
      </c>
      <c r="N20" s="70">
        <v>1.2871779595984734</v>
      </c>
    </row>
    <row r="21" spans="2:14" s="714" customFormat="1" ht="14.25">
      <c r="B21" s="733"/>
      <c r="D21" s="716"/>
      <c r="E21" s="716"/>
      <c r="F21" s="716"/>
      <c r="G21" s="716"/>
      <c r="H21" s="60"/>
      <c r="I21" s="70"/>
      <c r="J21" s="70"/>
      <c r="K21" s="730"/>
      <c r="L21" s="730"/>
      <c r="M21" s="60"/>
      <c r="N21" s="59"/>
    </row>
    <row r="22" spans="2:14" s="733" customFormat="1" ht="14.25">
      <c r="B22" s="728" t="s">
        <v>131</v>
      </c>
      <c r="D22" s="716"/>
      <c r="E22" s="716"/>
      <c r="F22" s="716"/>
      <c r="G22" s="716"/>
      <c r="H22" s="60"/>
      <c r="I22" s="70"/>
      <c r="J22" s="70"/>
      <c r="K22" s="730"/>
      <c r="L22" s="730"/>
      <c r="M22" s="60"/>
      <c r="N22" s="59"/>
    </row>
    <row r="23" spans="3:14" s="714" customFormat="1" ht="14.25">
      <c r="C23" s="714" t="s">
        <v>296</v>
      </c>
      <c r="D23" s="716">
        <v>2557.632734</v>
      </c>
      <c r="E23" s="716">
        <v>2563.8707339999996</v>
      </c>
      <c r="F23" s="716">
        <v>2563.8707339999996</v>
      </c>
      <c r="G23" s="716">
        <v>2554.8159339999997</v>
      </c>
      <c r="H23" s="60">
        <v>2551.615934</v>
      </c>
      <c r="I23" s="70">
        <v>-0.1252536418539396</v>
      </c>
      <c r="J23" s="59">
        <v>-0.2352487876783549</v>
      </c>
      <c r="K23" s="716"/>
      <c r="L23" s="716">
        <v>2557.632734</v>
      </c>
      <c r="M23" s="60">
        <v>2551.615934</v>
      </c>
      <c r="N23" s="59">
        <v>-0.2352487876783549</v>
      </c>
    </row>
    <row r="24" spans="4:14" s="714" customFormat="1" ht="14.25">
      <c r="D24" s="734"/>
      <c r="E24" s="734"/>
      <c r="F24" s="716"/>
      <c r="G24" s="716"/>
      <c r="H24" s="717"/>
      <c r="I24" s="730"/>
      <c r="J24" s="730"/>
      <c r="K24" s="730"/>
      <c r="L24" s="730"/>
      <c r="M24" s="60"/>
      <c r="N24" s="70"/>
    </row>
    <row r="26" spans="2:12" ht="14.25">
      <c r="B26" s="817" t="s">
        <v>339</v>
      </c>
      <c r="C26" s="818" t="s">
        <v>376</v>
      </c>
      <c r="I26" s="736"/>
      <c r="J26" s="736"/>
      <c r="K26" s="736"/>
      <c r="L26" s="736"/>
    </row>
    <row r="48" spans="8:13" ht="14.25">
      <c r="H48" s="737"/>
      <c r="M48" s="737"/>
    </row>
    <row r="49" spans="8:13" ht="14.25">
      <c r="H49" s="737"/>
      <c r="M49" s="737"/>
    </row>
    <row r="50" spans="8:13" ht="14.25">
      <c r="H50" s="737"/>
      <c r="M50" s="737"/>
    </row>
    <row r="51" spans="8:13" ht="14.25">
      <c r="H51" s="737"/>
      <c r="M51" s="737"/>
    </row>
    <row r="52" spans="8:13" ht="14.25">
      <c r="H52" s="737"/>
      <c r="M52" s="737"/>
    </row>
    <row r="53" spans="8:13" ht="14.25">
      <c r="H53" s="737"/>
      <c r="M53" s="737"/>
    </row>
    <row r="54" spans="8:13" ht="14.25">
      <c r="H54" s="737"/>
      <c r="M54" s="737"/>
    </row>
    <row r="55" spans="8:13" ht="14.25">
      <c r="H55" s="737"/>
      <c r="M55" s="737"/>
    </row>
    <row r="56" spans="8:13" ht="14.25">
      <c r="H56" s="737"/>
      <c r="M56" s="737"/>
    </row>
    <row r="57" spans="8:13" ht="14.25">
      <c r="H57" s="737"/>
      <c r="M57" s="737"/>
    </row>
    <row r="58" spans="8:13" ht="14.25">
      <c r="H58" s="737"/>
      <c r="M58" s="737"/>
    </row>
    <row r="59" spans="8:13" ht="14.25">
      <c r="H59" s="737"/>
      <c r="M59" s="737"/>
    </row>
    <row r="60" spans="8:13" ht="14.25">
      <c r="H60" s="737"/>
      <c r="M60" s="737"/>
    </row>
    <row r="61" spans="8:13" ht="14.25">
      <c r="H61" s="737"/>
      <c r="M61" s="737"/>
    </row>
    <row r="62" spans="8:13" ht="14.25">
      <c r="H62" s="737"/>
      <c r="M62" s="737"/>
    </row>
    <row r="63" spans="8:13" ht="14.25">
      <c r="H63" s="737"/>
      <c r="M63" s="737"/>
    </row>
    <row r="64" spans="8:13" ht="14.25">
      <c r="H64" s="737"/>
      <c r="M64" s="737"/>
    </row>
    <row r="65" spans="8:13" ht="14.25">
      <c r="H65" s="737"/>
      <c r="M65" s="737"/>
    </row>
    <row r="66" spans="8:13" ht="14.25">
      <c r="H66" s="737"/>
      <c r="M66" s="737"/>
    </row>
    <row r="67" spans="8:13" ht="14.25">
      <c r="H67" s="737"/>
      <c r="M67" s="737"/>
    </row>
    <row r="68" spans="8:13" ht="14.25">
      <c r="H68" s="737"/>
      <c r="M68" s="737"/>
    </row>
    <row r="69" spans="8:13" ht="14.25">
      <c r="H69" s="737"/>
      <c r="M69" s="737"/>
    </row>
    <row r="70" spans="8:13" ht="14.25">
      <c r="H70" s="737"/>
      <c r="M70" s="737"/>
    </row>
    <row r="71" spans="8:13" ht="14.25">
      <c r="H71" s="737"/>
      <c r="M71" s="737"/>
    </row>
    <row r="72" spans="8:13" ht="14.25">
      <c r="H72" s="737"/>
      <c r="M72" s="737"/>
    </row>
    <row r="73" spans="8:13" ht="14.25">
      <c r="H73" s="737"/>
      <c r="M73" s="737"/>
    </row>
    <row r="74" spans="8:13" ht="14.25">
      <c r="H74" s="737"/>
      <c r="M74" s="737"/>
    </row>
    <row r="75" spans="8:13" ht="14.25">
      <c r="H75" s="737"/>
      <c r="M75" s="737"/>
    </row>
    <row r="76" spans="8:13" ht="14.25">
      <c r="H76" s="737"/>
      <c r="M76" s="737"/>
    </row>
    <row r="77" spans="8:13" ht="14.25">
      <c r="H77" s="737"/>
      <c r="M77" s="737"/>
    </row>
    <row r="78" spans="8:13" ht="14.25">
      <c r="H78" s="737"/>
      <c r="M78" s="737"/>
    </row>
    <row r="79" spans="8:13" ht="14.25">
      <c r="H79" s="737"/>
      <c r="M79" s="737"/>
    </row>
    <row r="80" spans="8:13" ht="14.25">
      <c r="H80" s="737"/>
      <c r="M80" s="737"/>
    </row>
    <row r="81" spans="8:13" ht="14.25">
      <c r="H81" s="737"/>
      <c r="M81" s="737"/>
    </row>
    <row r="82" spans="8:13" ht="14.25">
      <c r="H82" s="737"/>
      <c r="M82" s="737"/>
    </row>
    <row r="83" spans="8:13" ht="14.25">
      <c r="H83" s="737"/>
      <c r="M83" s="737"/>
    </row>
    <row r="84" spans="8:13" ht="14.25">
      <c r="H84" s="737"/>
      <c r="M84" s="737"/>
    </row>
    <row r="85" spans="8:13" ht="14.25">
      <c r="H85" s="737"/>
      <c r="M85" s="737"/>
    </row>
    <row r="86" spans="8:13" ht="14.25">
      <c r="H86" s="737"/>
      <c r="M86" s="737"/>
    </row>
    <row r="87" spans="8:13" ht="14.25">
      <c r="H87" s="737"/>
      <c r="M87" s="737"/>
    </row>
    <row r="88" spans="8:13" ht="14.25">
      <c r="H88" s="737"/>
      <c r="M88" s="737"/>
    </row>
    <row r="89" spans="8:13" ht="14.25">
      <c r="H89" s="737"/>
      <c r="M89" s="737"/>
    </row>
    <row r="90" spans="8:13" ht="14.25">
      <c r="H90" s="737"/>
      <c r="M90" s="737"/>
    </row>
    <row r="91" spans="8:13" ht="14.25">
      <c r="H91" s="737"/>
      <c r="M91" s="737"/>
    </row>
    <row r="92" spans="8:13" ht="14.25">
      <c r="H92" s="737"/>
      <c r="M92" s="737"/>
    </row>
    <row r="93" spans="8:13" ht="14.25">
      <c r="H93" s="737"/>
      <c r="M93" s="737"/>
    </row>
    <row r="94" spans="8:13" ht="14.25">
      <c r="H94" s="737"/>
      <c r="M94" s="737"/>
    </row>
    <row r="95" spans="8:13" ht="14.25">
      <c r="H95" s="737"/>
      <c r="M95" s="737"/>
    </row>
    <row r="96" spans="8:13" ht="14.25">
      <c r="H96" s="737"/>
      <c r="M96" s="737"/>
    </row>
    <row r="97" spans="8:13" ht="14.25">
      <c r="H97" s="737"/>
      <c r="M97" s="737"/>
    </row>
    <row r="98" spans="8:13" ht="14.25">
      <c r="H98" s="737"/>
      <c r="M98" s="737"/>
    </row>
    <row r="99" spans="8:13" ht="14.25">
      <c r="H99" s="737"/>
      <c r="M99" s="737"/>
    </row>
    <row r="100" spans="8:13" ht="14.25">
      <c r="H100" s="737"/>
      <c r="M100" s="737"/>
    </row>
    <row r="101" spans="8:13" ht="14.25">
      <c r="H101" s="737"/>
      <c r="M101" s="737"/>
    </row>
    <row r="102" spans="8:13" ht="14.25">
      <c r="H102" s="737"/>
      <c r="M102" s="737"/>
    </row>
    <row r="103" spans="8:13" ht="14.25">
      <c r="H103" s="737"/>
      <c r="M103" s="737"/>
    </row>
    <row r="104" spans="8:13" ht="14.25">
      <c r="H104" s="737"/>
      <c r="M104" s="737"/>
    </row>
    <row r="105" spans="8:13" ht="14.25">
      <c r="H105" s="737"/>
      <c r="M105" s="737"/>
    </row>
    <row r="106" spans="8:13" ht="14.25">
      <c r="H106" s="737"/>
      <c r="M106" s="737"/>
    </row>
    <row r="107" spans="8:13" ht="14.25">
      <c r="H107" s="737"/>
      <c r="M107" s="737"/>
    </row>
    <row r="108" spans="8:13" ht="14.25">
      <c r="H108" s="737"/>
      <c r="M108" s="737"/>
    </row>
    <row r="109" spans="8:13" ht="14.25">
      <c r="H109" s="737"/>
      <c r="M109" s="737"/>
    </row>
    <row r="110" spans="8:13" ht="14.25">
      <c r="H110" s="737"/>
      <c r="M110" s="737"/>
    </row>
    <row r="111" spans="8:13" ht="14.25">
      <c r="H111" s="737"/>
      <c r="M111" s="737"/>
    </row>
    <row r="112" spans="8:13" ht="14.25">
      <c r="H112" s="737"/>
      <c r="M112" s="737"/>
    </row>
    <row r="113" spans="8:13" ht="14.25">
      <c r="H113" s="737"/>
      <c r="M113" s="737"/>
    </row>
    <row r="114" spans="8:13" ht="14.25">
      <c r="H114" s="737"/>
      <c r="M114" s="737"/>
    </row>
    <row r="115" spans="8:13" ht="14.25">
      <c r="H115" s="737"/>
      <c r="M115" s="737"/>
    </row>
    <row r="116" spans="8:13" ht="14.25">
      <c r="H116" s="737"/>
      <c r="M116" s="737"/>
    </row>
    <row r="117" spans="8:13" ht="14.25">
      <c r="H117" s="737"/>
      <c r="M117" s="737"/>
    </row>
    <row r="118" spans="8:13" ht="14.25">
      <c r="H118" s="737"/>
      <c r="M118" s="737"/>
    </row>
    <row r="119" spans="8:13" ht="14.25">
      <c r="H119" s="737"/>
      <c r="M119" s="737"/>
    </row>
    <row r="120" spans="8:13" ht="14.25">
      <c r="H120" s="737"/>
      <c r="M120" s="737"/>
    </row>
    <row r="121" spans="8:13" ht="14.25">
      <c r="H121" s="737"/>
      <c r="M121" s="737"/>
    </row>
    <row r="122" spans="8:13" ht="14.25">
      <c r="H122" s="737"/>
      <c r="M122" s="737"/>
    </row>
    <row r="123" spans="8:13" ht="14.25">
      <c r="H123" s="737"/>
      <c r="M123" s="737"/>
    </row>
    <row r="124" spans="8:13" ht="14.25">
      <c r="H124" s="737"/>
      <c r="M124" s="737"/>
    </row>
    <row r="125" spans="8:13" ht="14.25">
      <c r="H125" s="737"/>
      <c r="M125" s="737"/>
    </row>
    <row r="126" spans="8:13" ht="14.25">
      <c r="H126" s="737"/>
      <c r="M126" s="737"/>
    </row>
    <row r="127" spans="8:13" ht="14.25">
      <c r="H127" s="737"/>
      <c r="M127" s="737"/>
    </row>
    <row r="128" spans="8:13" ht="14.25">
      <c r="H128" s="737"/>
      <c r="M128" s="737"/>
    </row>
    <row r="129" spans="8:13" ht="14.25">
      <c r="H129" s="737"/>
      <c r="M129" s="737"/>
    </row>
    <row r="130" spans="8:13" ht="14.25">
      <c r="H130" s="738"/>
      <c r="M130" s="738"/>
    </row>
    <row r="131" spans="8:13" ht="14.25">
      <c r="H131" s="738"/>
      <c r="M131" s="738"/>
    </row>
    <row r="132" spans="8:13" ht="14.25">
      <c r="H132" s="738"/>
      <c r="M132" s="738"/>
    </row>
    <row r="133" spans="8:13" ht="14.25">
      <c r="H133" s="738"/>
      <c r="M133" s="738"/>
    </row>
    <row r="134" spans="8:13" ht="14.25">
      <c r="H134" s="738"/>
      <c r="M134" s="738"/>
    </row>
  </sheetData>
  <sheetProtection/>
  <mergeCells count="1">
    <mergeCell ref="A2:C2"/>
  </mergeCells>
  <hyperlinks>
    <hyperlink ref="A2" location="Index!A1" display="Back to Index"/>
  </hyperlinks>
  <printOptions/>
  <pageMargins left="0.75" right="0.75" top="1" bottom="1" header="0.5" footer="0.5"/>
  <pageSetup fitToHeight="1" fitToWidth="1" orientation="landscape" scale="90" r:id="rId1"/>
  <headerFooter alignWithMargins="0">
    <oddFooter>&amp;L&amp;D &amp;T&amp;R&amp;F &amp;A</oddFooter>
  </headerFooter>
</worksheet>
</file>

<file path=xl/worksheets/sheet30.xml><?xml version="1.0" encoding="utf-8"?>
<worksheet xmlns="http://schemas.openxmlformats.org/spreadsheetml/2006/main" xmlns:r="http://schemas.openxmlformats.org/officeDocument/2006/relationships">
  <sheetPr>
    <tabColor indexed="25"/>
    <pageSetUpPr fitToPage="1"/>
  </sheetPr>
  <dimension ref="A1:T14"/>
  <sheetViews>
    <sheetView zoomScale="80" zoomScaleNormal="80" zoomScalePageLayoutView="0" workbookViewId="0" topLeftCell="A1">
      <pane ySplit="2" topLeftCell="A3" activePane="bottomLeft" state="frozen"/>
      <selection pane="topLeft" activeCell="D26" sqref="D26"/>
      <selection pane="bottomLeft" activeCell="O25" sqref="O25"/>
    </sheetView>
  </sheetViews>
  <sheetFormatPr defaultColWidth="9.140625" defaultRowHeight="12.75"/>
  <sheetData>
    <row r="1" spans="1:20" s="24" customFormat="1" ht="20.25">
      <c r="A1" s="23" t="s">
        <v>106</v>
      </c>
      <c r="D1" s="23"/>
      <c r="E1" s="23"/>
      <c r="F1" s="25"/>
      <c r="G1" s="25"/>
      <c r="H1" s="25"/>
      <c r="I1" s="25"/>
      <c r="J1" s="25"/>
      <c r="K1" s="25"/>
      <c r="L1" s="25"/>
      <c r="M1" s="25"/>
      <c r="N1" s="25"/>
      <c r="O1" s="25"/>
      <c r="P1" s="25"/>
      <c r="Q1" s="25"/>
      <c r="R1" s="25"/>
      <c r="S1" s="25"/>
      <c r="T1" s="25"/>
    </row>
    <row r="2" spans="1:20" s="26" customFormat="1" ht="15">
      <c r="A2" s="980" t="s">
        <v>52</v>
      </c>
      <c r="B2" s="980"/>
      <c r="C2" s="980"/>
      <c r="O2" s="27"/>
      <c r="P2" s="27"/>
      <c r="T2" s="27"/>
    </row>
    <row r="4" ht="15">
      <c r="A4" s="39" t="s">
        <v>386</v>
      </c>
    </row>
    <row r="5" s="42" customFormat="1" ht="15">
      <c r="A5" s="39" t="s">
        <v>105</v>
      </c>
    </row>
    <row r="6" ht="15">
      <c r="A6" s="39" t="s">
        <v>120</v>
      </c>
    </row>
    <row r="7" s="42" customFormat="1" ht="15">
      <c r="A7" s="39" t="s">
        <v>114</v>
      </c>
    </row>
    <row r="8" ht="15">
      <c r="A8" s="39" t="s">
        <v>111</v>
      </c>
    </row>
    <row r="9" s="42" customFormat="1" ht="15">
      <c r="A9" s="39" t="s">
        <v>103</v>
      </c>
    </row>
    <row r="10" s="42" customFormat="1" ht="15">
      <c r="A10" s="39" t="s">
        <v>104</v>
      </c>
    </row>
    <row r="11" s="42" customFormat="1" ht="15">
      <c r="A11" s="39" t="s">
        <v>112</v>
      </c>
    </row>
    <row r="12" s="42" customFormat="1" ht="15">
      <c r="A12" s="39" t="s">
        <v>113</v>
      </c>
    </row>
    <row r="13" ht="15">
      <c r="A13" s="39" t="s">
        <v>128</v>
      </c>
    </row>
    <row r="14" ht="15">
      <c r="A14" s="39" t="s">
        <v>117</v>
      </c>
    </row>
    <row r="34"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T154"/>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T26" sqref="T26"/>
    </sheetView>
  </sheetViews>
  <sheetFormatPr defaultColWidth="9.140625" defaultRowHeight="12.75"/>
  <cols>
    <col min="1" max="1" width="2.28125" style="653" customWidth="1"/>
    <col min="2" max="2" width="1.28515625" style="653" customWidth="1"/>
    <col min="3" max="3" width="27.8515625" style="665" bestFit="1" customWidth="1"/>
    <col min="4" max="5" width="10.28125" style="652" customWidth="1"/>
    <col min="6" max="8" width="11.28125" style="677" customWidth="1"/>
    <col min="9" max="10" width="9.8515625" style="652" customWidth="1"/>
    <col min="11" max="11" width="5.00390625" style="652" customWidth="1"/>
    <col min="12" max="12" width="11.140625" style="652" customWidth="1"/>
    <col min="13" max="13" width="11.8515625" style="652" customWidth="1"/>
    <col min="14" max="14" width="11.00390625" style="653" customWidth="1"/>
    <col min="15" max="15" width="10.28125" style="653" bestFit="1" customWidth="1"/>
    <col min="16" max="18" width="9.421875" style="653" bestFit="1" customWidth="1"/>
    <col min="19" max="19" width="10.140625" style="653" bestFit="1" customWidth="1"/>
    <col min="20" max="16384" width="9.140625" style="653" customWidth="1"/>
  </cols>
  <sheetData>
    <row r="1" spans="1:14" s="640" customFormat="1" ht="20.25">
      <c r="A1" s="639" t="s">
        <v>88</v>
      </c>
      <c r="D1" s="642"/>
      <c r="E1" s="642"/>
      <c r="F1" s="642"/>
      <c r="G1" s="642"/>
      <c r="H1" s="642"/>
      <c r="I1" s="641"/>
      <c r="J1" s="641"/>
      <c r="K1" s="641"/>
      <c r="L1" s="641"/>
      <c r="M1" s="641"/>
      <c r="N1" s="641"/>
    </row>
    <row r="2" spans="1:14" s="644" customFormat="1" ht="55.5" customHeight="1">
      <c r="A2" s="977" t="s">
        <v>52</v>
      </c>
      <c r="B2" s="977"/>
      <c r="C2" s="977"/>
      <c r="D2" s="643" t="s">
        <v>332</v>
      </c>
      <c r="E2" s="643" t="s">
        <v>341</v>
      </c>
      <c r="F2" s="643" t="s">
        <v>388</v>
      </c>
      <c r="G2" s="643" t="s">
        <v>425</v>
      </c>
      <c r="H2" s="139" t="s">
        <v>440</v>
      </c>
      <c r="I2" s="139" t="s">
        <v>441</v>
      </c>
      <c r="J2" s="139" t="s">
        <v>442</v>
      </c>
      <c r="K2" s="712"/>
      <c r="L2" s="139" t="s">
        <v>443</v>
      </c>
      <c r="M2" s="139" t="s">
        <v>444</v>
      </c>
      <c r="N2" s="139" t="s">
        <v>445</v>
      </c>
    </row>
    <row r="3" spans="1:14" s="646" customFormat="1" ht="9.75" customHeight="1">
      <c r="A3" s="645"/>
      <c r="D3" s="647"/>
      <c r="E3" s="647"/>
      <c r="F3" s="647"/>
      <c r="G3" s="647"/>
      <c r="H3" s="889"/>
      <c r="I3" s="648"/>
      <c r="J3" s="648"/>
      <c r="K3" s="648"/>
      <c r="L3" s="648"/>
      <c r="M3" s="889"/>
      <c r="N3" s="647"/>
    </row>
    <row r="4" spans="1:14" s="646" customFormat="1" ht="15">
      <c r="A4" s="29" t="s">
        <v>355</v>
      </c>
      <c r="D4" s="773"/>
      <c r="E4" s="647"/>
      <c r="F4" s="647"/>
      <c r="G4" s="647"/>
      <c r="H4" s="889"/>
      <c r="I4" s="7"/>
      <c r="J4" s="7"/>
      <c r="K4" s="648"/>
      <c r="L4" s="648"/>
      <c r="M4" s="889"/>
      <c r="N4" s="647"/>
    </row>
    <row r="5" spans="1:19" s="649" customFormat="1" ht="15">
      <c r="A5" s="649" t="s">
        <v>2</v>
      </c>
      <c r="D5" s="6">
        <v>2097</v>
      </c>
      <c r="E5" s="6">
        <v>2128</v>
      </c>
      <c r="F5" s="6">
        <v>2224</v>
      </c>
      <c r="G5" s="6">
        <v>2273</v>
      </c>
      <c r="H5" s="890">
        <v>2330</v>
      </c>
      <c r="I5" s="70">
        <v>2.5076990761108586</v>
      </c>
      <c r="J5" s="70">
        <v>11.111111111111116</v>
      </c>
      <c r="K5" s="65"/>
      <c r="L5" s="7">
        <v>7791</v>
      </c>
      <c r="M5" s="890">
        <v>8955</v>
      </c>
      <c r="N5" s="59">
        <v>14.94031574894108</v>
      </c>
      <c r="O5" s="384"/>
      <c r="P5" s="650"/>
      <c r="Q5" s="433"/>
      <c r="R5" s="433"/>
      <c r="S5" s="433"/>
    </row>
    <row r="6" spans="2:19" s="649" customFormat="1" ht="15">
      <c r="B6" s="649" t="s">
        <v>18</v>
      </c>
      <c r="D6" s="6">
        <v>2942</v>
      </c>
      <c r="E6" s="6">
        <v>3070</v>
      </c>
      <c r="F6" s="6">
        <v>3364</v>
      </c>
      <c r="G6" s="6">
        <v>3574</v>
      </c>
      <c r="H6" s="890">
        <v>3790</v>
      </c>
      <c r="I6" s="70">
        <v>6.043648573027416</v>
      </c>
      <c r="J6" s="70">
        <v>28.82392929979605</v>
      </c>
      <c r="K6" s="7"/>
      <c r="L6" s="7">
        <v>10833</v>
      </c>
      <c r="M6" s="890">
        <v>13798</v>
      </c>
      <c r="N6" s="59">
        <v>27.370072925320788</v>
      </c>
      <c r="O6" s="384"/>
      <c r="P6" s="650"/>
      <c r="Q6" s="433"/>
      <c r="R6" s="433"/>
      <c r="S6" s="650"/>
    </row>
    <row r="7" spans="3:19" s="651" customFormat="1" ht="14.25">
      <c r="C7" s="651" t="s">
        <v>219</v>
      </c>
      <c r="D7" s="9">
        <v>1885</v>
      </c>
      <c r="E7" s="9">
        <v>1978</v>
      </c>
      <c r="F7" s="9">
        <v>2154</v>
      </c>
      <c r="G7" s="9">
        <v>2331</v>
      </c>
      <c r="H7" s="891">
        <v>2496</v>
      </c>
      <c r="I7" s="70">
        <v>7.078507078507079</v>
      </c>
      <c r="J7" s="70">
        <v>32.41379310344827</v>
      </c>
      <c r="K7" s="59"/>
      <c r="L7" s="59">
        <v>7096</v>
      </c>
      <c r="M7" s="891">
        <v>8959</v>
      </c>
      <c r="N7" s="59">
        <v>26.25422773393462</v>
      </c>
      <c r="O7" s="384"/>
      <c r="P7" s="650"/>
      <c r="Q7" s="433"/>
      <c r="R7" s="433"/>
      <c r="S7" s="650"/>
    </row>
    <row r="8" spans="3:19" s="651" customFormat="1" ht="14.25">
      <c r="C8" s="651" t="s">
        <v>220</v>
      </c>
      <c r="D8" s="9">
        <v>323</v>
      </c>
      <c r="E8" s="9">
        <v>342</v>
      </c>
      <c r="F8" s="9">
        <v>392</v>
      </c>
      <c r="G8" s="9">
        <v>412</v>
      </c>
      <c r="H8" s="891">
        <v>410</v>
      </c>
      <c r="I8" s="70">
        <v>-0.4854368932038833</v>
      </c>
      <c r="J8" s="70">
        <v>26.93498452012384</v>
      </c>
      <c r="K8" s="59"/>
      <c r="L8" s="59">
        <v>1138</v>
      </c>
      <c r="M8" s="891">
        <v>1556</v>
      </c>
      <c r="N8" s="59">
        <v>36.73110720562389</v>
      </c>
      <c r="O8" s="384"/>
      <c r="P8" s="650"/>
      <c r="Q8" s="433"/>
      <c r="R8" s="433"/>
      <c r="S8" s="650"/>
    </row>
    <row r="9" spans="3:19" s="651" customFormat="1" ht="15">
      <c r="C9" s="651" t="s">
        <v>15</v>
      </c>
      <c r="D9" s="9">
        <v>192</v>
      </c>
      <c r="E9" s="9">
        <v>216</v>
      </c>
      <c r="F9" s="9">
        <v>207</v>
      </c>
      <c r="G9" s="9">
        <v>187</v>
      </c>
      <c r="H9" s="891">
        <v>209</v>
      </c>
      <c r="I9" s="70">
        <v>11.764705882352944</v>
      </c>
      <c r="J9" s="70">
        <v>8.854166666666675</v>
      </c>
      <c r="K9" s="59"/>
      <c r="L9" s="59">
        <v>621</v>
      </c>
      <c r="M9" s="891">
        <v>819</v>
      </c>
      <c r="N9" s="59">
        <v>31.8840579710145</v>
      </c>
      <c r="O9" s="384"/>
      <c r="P9" s="650"/>
      <c r="Q9" s="433"/>
      <c r="R9" s="433"/>
      <c r="S9" s="646"/>
    </row>
    <row r="10" spans="3:19" s="651" customFormat="1" ht="15">
      <c r="C10" s="651" t="s">
        <v>327</v>
      </c>
      <c r="D10" s="9">
        <v>542</v>
      </c>
      <c r="E10" s="9">
        <v>534</v>
      </c>
      <c r="F10" s="9">
        <v>611</v>
      </c>
      <c r="G10" s="9">
        <v>644</v>
      </c>
      <c r="H10" s="891">
        <v>675</v>
      </c>
      <c r="I10" s="70">
        <v>4.813664596273282</v>
      </c>
      <c r="J10" s="70">
        <v>24.538745387453865</v>
      </c>
      <c r="K10" s="69"/>
      <c r="L10" s="69">
        <v>1978</v>
      </c>
      <c r="M10" s="891">
        <v>2464</v>
      </c>
      <c r="N10" s="59">
        <v>24.57027300303336</v>
      </c>
      <c r="O10" s="384"/>
      <c r="P10" s="650"/>
      <c r="Q10" s="433"/>
      <c r="R10" s="433"/>
      <c r="S10" s="646"/>
    </row>
    <row r="11" spans="2:19" s="649" customFormat="1" ht="15">
      <c r="B11" s="649" t="s">
        <v>19</v>
      </c>
      <c r="D11" s="6">
        <v>845</v>
      </c>
      <c r="E11" s="6">
        <v>942</v>
      </c>
      <c r="F11" s="6">
        <v>1140</v>
      </c>
      <c r="G11" s="6">
        <v>1301</v>
      </c>
      <c r="H11" s="890">
        <v>1460</v>
      </c>
      <c r="I11" s="70">
        <v>12.221368178324376</v>
      </c>
      <c r="J11" s="70">
        <v>72.78106508875739</v>
      </c>
      <c r="K11" s="7"/>
      <c r="L11" s="16">
        <v>3042</v>
      </c>
      <c r="M11" s="890">
        <v>4843</v>
      </c>
      <c r="N11" s="59">
        <v>59.204470742932294</v>
      </c>
      <c r="O11" s="384"/>
      <c r="P11" s="650"/>
      <c r="Q11" s="433"/>
      <c r="R11" s="433"/>
      <c r="S11" s="646"/>
    </row>
    <row r="12" spans="3:19" s="651" customFormat="1" ht="15">
      <c r="C12" s="651" t="s">
        <v>17</v>
      </c>
      <c r="D12" s="9">
        <v>595</v>
      </c>
      <c r="E12" s="9">
        <v>680</v>
      </c>
      <c r="F12" s="9">
        <v>829</v>
      </c>
      <c r="G12" s="9">
        <v>954</v>
      </c>
      <c r="H12" s="891">
        <v>1025</v>
      </c>
      <c r="I12" s="70">
        <v>7.442348008385746</v>
      </c>
      <c r="J12" s="70">
        <v>72.26890756302522</v>
      </c>
      <c r="K12" s="59"/>
      <c r="L12" s="59">
        <v>2180</v>
      </c>
      <c r="M12" s="891">
        <v>3488</v>
      </c>
      <c r="N12" s="59">
        <v>60.00000000000001</v>
      </c>
      <c r="O12" s="384"/>
      <c r="P12" s="650"/>
      <c r="Q12" s="433"/>
      <c r="R12" s="433"/>
      <c r="S12" s="646"/>
    </row>
    <row r="13" spans="3:19" s="651" customFormat="1" ht="15">
      <c r="C13" s="18" t="s">
        <v>378</v>
      </c>
      <c r="D13" s="9">
        <v>250</v>
      </c>
      <c r="E13" s="9">
        <v>262</v>
      </c>
      <c r="F13" s="9">
        <v>311</v>
      </c>
      <c r="G13" s="9">
        <v>347</v>
      </c>
      <c r="H13" s="891">
        <v>435</v>
      </c>
      <c r="I13" s="70">
        <v>25.360230547550433</v>
      </c>
      <c r="J13" s="70">
        <v>74</v>
      </c>
      <c r="K13" s="59"/>
      <c r="L13" s="59">
        <v>862</v>
      </c>
      <c r="M13" s="891">
        <v>1355</v>
      </c>
      <c r="N13" s="59">
        <v>57.19257540603249</v>
      </c>
      <c r="O13" s="384"/>
      <c r="P13" s="650"/>
      <c r="Q13" s="433"/>
      <c r="R13" s="433"/>
      <c r="S13" s="646"/>
    </row>
    <row r="14" spans="3:19" ht="15">
      <c r="C14" s="654"/>
      <c r="D14" s="9"/>
      <c r="E14" s="9"/>
      <c r="F14" s="9"/>
      <c r="G14" s="9"/>
      <c r="H14" s="892"/>
      <c r="I14" s="895"/>
      <c r="J14" s="895"/>
      <c r="K14" s="9"/>
      <c r="L14" s="59"/>
      <c r="M14" s="892"/>
      <c r="N14" s="898"/>
      <c r="O14" s="8"/>
      <c r="P14" s="646"/>
      <c r="Q14" s="646"/>
      <c r="R14" s="646"/>
      <c r="S14" s="646"/>
    </row>
    <row r="15" spans="1:19" s="655" customFormat="1" ht="15">
      <c r="A15" s="44" t="s">
        <v>356</v>
      </c>
      <c r="D15" s="6"/>
      <c r="E15" s="6"/>
      <c r="F15" s="9"/>
      <c r="G15" s="9"/>
      <c r="H15" s="892"/>
      <c r="I15" s="896"/>
      <c r="J15" s="896"/>
      <c r="K15" s="6"/>
      <c r="L15" s="7"/>
      <c r="M15" s="892"/>
      <c r="N15" s="899"/>
      <c r="O15" s="8"/>
      <c r="P15" s="646"/>
      <c r="Q15" s="646"/>
      <c r="R15" s="646"/>
      <c r="S15" s="646"/>
    </row>
    <row r="16" spans="2:19" s="649" customFormat="1" ht="15">
      <c r="B16" s="649" t="s">
        <v>13</v>
      </c>
      <c r="D16" s="774">
        <v>466301</v>
      </c>
      <c r="E16" s="774">
        <v>472085</v>
      </c>
      <c r="F16" s="6">
        <v>482208</v>
      </c>
      <c r="G16" s="6">
        <v>484760</v>
      </c>
      <c r="H16" s="890">
        <v>494250</v>
      </c>
      <c r="I16" s="70">
        <v>1.9576697747338834</v>
      </c>
      <c r="J16" s="70">
        <v>5.993767973905273</v>
      </c>
      <c r="K16" s="51"/>
      <c r="L16" s="7">
        <v>445090</v>
      </c>
      <c r="M16" s="890">
        <v>483390</v>
      </c>
      <c r="N16" s="70">
        <v>8.605001235705135</v>
      </c>
      <c r="O16" s="384"/>
      <c r="P16" s="650"/>
      <c r="Q16" s="433"/>
      <c r="R16" s="433"/>
      <c r="S16" s="646"/>
    </row>
    <row r="17" spans="3:19" s="651" customFormat="1" ht="15">
      <c r="C17" s="651" t="s">
        <v>219</v>
      </c>
      <c r="D17" s="164">
        <v>273787</v>
      </c>
      <c r="E17" s="164">
        <v>278235</v>
      </c>
      <c r="F17" s="9">
        <v>286477</v>
      </c>
      <c r="G17" s="9">
        <v>291353</v>
      </c>
      <c r="H17" s="891">
        <v>298307</v>
      </c>
      <c r="I17" s="70">
        <v>2.386795399395236</v>
      </c>
      <c r="J17" s="70">
        <v>8.955867152202268</v>
      </c>
      <c r="K17" s="70"/>
      <c r="L17" s="70">
        <v>264022</v>
      </c>
      <c r="M17" s="891">
        <v>288656</v>
      </c>
      <c r="N17" s="70">
        <v>9.330283082470391</v>
      </c>
      <c r="O17" s="384"/>
      <c r="P17" s="650"/>
      <c r="Q17" s="433"/>
      <c r="R17" s="433"/>
      <c r="S17" s="646"/>
    </row>
    <row r="18" spans="3:19" s="651" customFormat="1" ht="15">
      <c r="C18" s="651" t="s">
        <v>220</v>
      </c>
      <c r="D18" s="164">
        <v>48990</v>
      </c>
      <c r="E18" s="164">
        <v>49245</v>
      </c>
      <c r="F18" s="9">
        <v>50107</v>
      </c>
      <c r="G18" s="9">
        <v>48609</v>
      </c>
      <c r="H18" s="891">
        <v>45961</v>
      </c>
      <c r="I18" s="70">
        <v>-5.447550865066142</v>
      </c>
      <c r="J18" s="70">
        <v>-6.1828944682588265</v>
      </c>
      <c r="K18" s="70"/>
      <c r="L18" s="70">
        <v>44794</v>
      </c>
      <c r="M18" s="891">
        <v>48471</v>
      </c>
      <c r="N18" s="70">
        <v>8.208688663660313</v>
      </c>
      <c r="O18" s="384"/>
      <c r="P18" s="650"/>
      <c r="Q18" s="433"/>
      <c r="R18" s="433"/>
      <c r="S18" s="646"/>
    </row>
    <row r="19" spans="3:19" s="651" customFormat="1" ht="15">
      <c r="C19" s="651" t="s">
        <v>15</v>
      </c>
      <c r="D19" s="164">
        <v>48072</v>
      </c>
      <c r="E19" s="164">
        <v>49259</v>
      </c>
      <c r="F19" s="9">
        <v>45573</v>
      </c>
      <c r="G19" s="9">
        <v>42205</v>
      </c>
      <c r="H19" s="891">
        <v>46773</v>
      </c>
      <c r="I19" s="70">
        <v>10.823362160881423</v>
      </c>
      <c r="J19" s="70">
        <v>-2.7021967049425832</v>
      </c>
      <c r="K19" s="70"/>
      <c r="L19" s="70">
        <v>47261</v>
      </c>
      <c r="M19" s="891">
        <v>45935</v>
      </c>
      <c r="N19" s="70">
        <v>-2.8056960284378207</v>
      </c>
      <c r="O19" s="384"/>
      <c r="P19" s="650"/>
      <c r="Q19" s="433"/>
      <c r="R19" s="433"/>
      <c r="S19" s="646"/>
    </row>
    <row r="20" spans="3:19" s="651" customFormat="1" ht="15">
      <c r="C20" s="651" t="s">
        <v>327</v>
      </c>
      <c r="D20" s="164">
        <v>95452</v>
      </c>
      <c r="E20" s="164">
        <v>95346</v>
      </c>
      <c r="F20" s="9">
        <v>100051</v>
      </c>
      <c r="G20" s="9">
        <v>102593</v>
      </c>
      <c r="H20" s="891">
        <v>103209</v>
      </c>
      <c r="I20" s="70">
        <v>0.6004308286140292</v>
      </c>
      <c r="J20" s="70">
        <v>8.126597661651935</v>
      </c>
      <c r="K20" s="70"/>
      <c r="L20" s="70">
        <v>89013</v>
      </c>
      <c r="M20" s="891">
        <v>100328</v>
      </c>
      <c r="N20" s="70">
        <v>12.711626391650665</v>
      </c>
      <c r="O20" s="384"/>
      <c r="P20" s="650"/>
      <c r="Q20" s="433"/>
      <c r="R20" s="433"/>
      <c r="S20" s="646"/>
    </row>
    <row r="21" spans="2:19" s="649" customFormat="1" ht="15">
      <c r="B21" s="649" t="s">
        <v>16</v>
      </c>
      <c r="D21" s="774">
        <v>431514</v>
      </c>
      <c r="E21" s="774">
        <v>440419</v>
      </c>
      <c r="F21" s="6">
        <v>451076</v>
      </c>
      <c r="G21" s="6">
        <v>456858</v>
      </c>
      <c r="H21" s="890">
        <v>467350</v>
      </c>
      <c r="I21" s="70">
        <v>2.2965560414833552</v>
      </c>
      <c r="J21" s="70">
        <v>8.304713172689638</v>
      </c>
      <c r="K21" s="51"/>
      <c r="L21" s="7">
        <v>411535</v>
      </c>
      <c r="M21" s="890">
        <v>454008</v>
      </c>
      <c r="N21" s="70">
        <v>10.32062886510261</v>
      </c>
      <c r="O21" s="384"/>
      <c r="P21" s="650"/>
      <c r="Q21" s="433"/>
      <c r="R21" s="433"/>
      <c r="S21" s="646"/>
    </row>
    <row r="22" spans="3:19" s="651" customFormat="1" ht="15">
      <c r="C22" s="651" t="s">
        <v>17</v>
      </c>
      <c r="D22" s="164">
        <v>366065</v>
      </c>
      <c r="E22" s="164">
        <v>373154</v>
      </c>
      <c r="F22" s="9">
        <v>382875</v>
      </c>
      <c r="G22" s="9">
        <v>389407</v>
      </c>
      <c r="H22" s="891">
        <v>390871</v>
      </c>
      <c r="I22" s="70">
        <v>0.375956261700483</v>
      </c>
      <c r="J22" s="70">
        <v>6.776392170789336</v>
      </c>
      <c r="K22" s="70"/>
      <c r="L22" s="70">
        <v>351713</v>
      </c>
      <c r="M22" s="891">
        <v>384140</v>
      </c>
      <c r="N22" s="70">
        <v>9.219733134686514</v>
      </c>
      <c r="O22" s="384"/>
      <c r="P22" s="650"/>
      <c r="Q22" s="433"/>
      <c r="R22" s="433"/>
      <c r="S22" s="646"/>
    </row>
    <row r="23" spans="3:19" s="651" customFormat="1" ht="15">
      <c r="C23" s="18" t="s">
        <v>378</v>
      </c>
      <c r="D23" s="164">
        <v>65449</v>
      </c>
      <c r="E23" s="164">
        <v>67265</v>
      </c>
      <c r="F23" s="9">
        <v>68201</v>
      </c>
      <c r="G23" s="9">
        <v>67451</v>
      </c>
      <c r="H23" s="891">
        <v>76479</v>
      </c>
      <c r="I23" s="70">
        <v>13.384530992868893</v>
      </c>
      <c r="J23" s="70">
        <v>16.852816696970162</v>
      </c>
      <c r="K23" s="70"/>
      <c r="L23" s="70">
        <v>59822</v>
      </c>
      <c r="M23" s="891">
        <v>69868</v>
      </c>
      <c r="N23" s="70">
        <v>16.79315302062787</v>
      </c>
      <c r="O23" s="384"/>
      <c r="P23" s="650"/>
      <c r="Q23" s="433"/>
      <c r="R23" s="433"/>
      <c r="S23" s="646"/>
    </row>
    <row r="24" spans="3:19" ht="15">
      <c r="C24" s="656"/>
      <c r="D24" s="9"/>
      <c r="E24" s="9"/>
      <c r="F24" s="9"/>
      <c r="G24" s="9"/>
      <c r="H24" s="892"/>
      <c r="I24" s="895"/>
      <c r="J24" s="895"/>
      <c r="K24" s="9"/>
      <c r="L24" s="9"/>
      <c r="M24" s="892"/>
      <c r="N24" s="898"/>
      <c r="O24" s="8"/>
      <c r="P24" s="657"/>
      <c r="Q24" s="646"/>
      <c r="R24" s="646"/>
      <c r="S24" s="646"/>
    </row>
    <row r="25" spans="1:20" s="659" customFormat="1" ht="15">
      <c r="A25" s="658" t="s">
        <v>22</v>
      </c>
      <c r="D25" s="775"/>
      <c r="E25" s="775"/>
      <c r="F25" s="9"/>
      <c r="G25" s="9"/>
      <c r="H25" s="892"/>
      <c r="I25" s="897"/>
      <c r="J25" s="897"/>
      <c r="K25" s="775"/>
      <c r="L25" s="775"/>
      <c r="M25" s="892"/>
      <c r="N25" s="900"/>
      <c r="O25" s="8"/>
      <c r="P25" s="646"/>
      <c r="Q25" s="646"/>
      <c r="R25" s="646"/>
      <c r="S25" s="646"/>
      <c r="T25" s="660"/>
    </row>
    <row r="26" spans="1:20" s="661" customFormat="1" ht="15">
      <c r="A26" s="661" t="s">
        <v>107</v>
      </c>
      <c r="D26" s="776">
        <v>1.78</v>
      </c>
      <c r="E26" s="776">
        <v>1.83</v>
      </c>
      <c r="F26" s="775">
        <v>1.85</v>
      </c>
      <c r="G26" s="775">
        <v>1.86</v>
      </c>
      <c r="H26" s="921">
        <v>1.87</v>
      </c>
      <c r="I26" s="703">
        <v>0.010000000000000009</v>
      </c>
      <c r="J26" s="703">
        <v>0.09000000000000008</v>
      </c>
      <c r="K26" s="703"/>
      <c r="L26" s="703">
        <v>1.75</v>
      </c>
      <c r="M26" s="921">
        <v>1.85</v>
      </c>
      <c r="N26" s="922">
        <v>0.10000000000000009</v>
      </c>
      <c r="O26" s="777"/>
      <c r="P26" s="662"/>
      <c r="Q26" s="433"/>
      <c r="R26" s="433"/>
      <c r="S26" s="646"/>
      <c r="T26" s="663"/>
    </row>
    <row r="27" spans="2:20" s="659" customFormat="1" ht="15">
      <c r="B27" s="659" t="s">
        <v>31</v>
      </c>
      <c r="D27" s="776">
        <v>2.5</v>
      </c>
      <c r="E27" s="776">
        <v>2.64</v>
      </c>
      <c r="F27" s="775">
        <v>2.8</v>
      </c>
      <c r="G27" s="775">
        <v>2.93</v>
      </c>
      <c r="H27" s="921">
        <v>3.04</v>
      </c>
      <c r="I27" s="703">
        <v>0.10999999999999988</v>
      </c>
      <c r="J27" s="703">
        <v>0.54</v>
      </c>
      <c r="K27" s="703"/>
      <c r="L27" s="703">
        <v>2.43</v>
      </c>
      <c r="M27" s="921">
        <v>2.85</v>
      </c>
      <c r="N27" s="922">
        <v>0.41999999999999993</v>
      </c>
      <c r="O27" s="777"/>
      <c r="P27" s="662"/>
      <c r="Q27" s="433"/>
      <c r="R27" s="433"/>
      <c r="S27" s="646"/>
      <c r="T27" s="663"/>
    </row>
    <row r="28" spans="3:20" s="664" customFormat="1" ht="15">
      <c r="C28" s="651" t="s">
        <v>219</v>
      </c>
      <c r="D28" s="778">
        <v>2.73</v>
      </c>
      <c r="E28" s="778">
        <v>2.88</v>
      </c>
      <c r="F28" s="704">
        <v>3.01</v>
      </c>
      <c r="G28" s="704">
        <v>3.17</v>
      </c>
      <c r="H28" s="923">
        <v>3.32</v>
      </c>
      <c r="I28" s="172">
        <v>0.1499999999999999</v>
      </c>
      <c r="J28" s="172">
        <v>0.5899999999999999</v>
      </c>
      <c r="K28" s="172"/>
      <c r="L28" s="172">
        <v>2.69</v>
      </c>
      <c r="M28" s="923">
        <v>3.1</v>
      </c>
      <c r="N28" s="924">
        <v>0.41000000000000014</v>
      </c>
      <c r="O28" s="777"/>
      <c r="P28" s="662"/>
      <c r="Q28" s="433"/>
      <c r="R28" s="433"/>
      <c r="S28" s="646"/>
      <c r="T28" s="663"/>
    </row>
    <row r="29" spans="3:20" s="664" customFormat="1" ht="15">
      <c r="C29" s="651" t="s">
        <v>220</v>
      </c>
      <c r="D29" s="778">
        <v>2.62</v>
      </c>
      <c r="E29" s="778">
        <v>2.81</v>
      </c>
      <c r="F29" s="704">
        <v>3.14</v>
      </c>
      <c r="G29" s="704">
        <v>3.36</v>
      </c>
      <c r="H29" s="923">
        <v>3.54</v>
      </c>
      <c r="I29" s="172">
        <v>0.18000000000000016</v>
      </c>
      <c r="J29" s="172">
        <v>0.9199999999999999</v>
      </c>
      <c r="K29" s="172"/>
      <c r="L29" s="172">
        <v>2.54</v>
      </c>
      <c r="M29" s="923">
        <v>3.21</v>
      </c>
      <c r="N29" s="924">
        <v>0.6699999999999999</v>
      </c>
      <c r="O29" s="777"/>
      <c r="P29" s="662"/>
      <c r="Q29" s="433"/>
      <c r="R29" s="433"/>
      <c r="S29" s="646"/>
      <c r="T29" s="663"/>
    </row>
    <row r="30" spans="3:20" s="664" customFormat="1" ht="15">
      <c r="C30" s="664" t="s">
        <v>15</v>
      </c>
      <c r="D30" s="778">
        <v>1.58</v>
      </c>
      <c r="E30" s="778">
        <v>1.78</v>
      </c>
      <c r="F30" s="704">
        <v>1.82</v>
      </c>
      <c r="G30" s="704">
        <v>1.76</v>
      </c>
      <c r="H30" s="923">
        <v>1.77</v>
      </c>
      <c r="I30" s="172">
        <v>0.010000000000000009</v>
      </c>
      <c r="J30" s="172">
        <v>0.18999999999999995</v>
      </c>
      <c r="K30" s="172"/>
      <c r="L30" s="172">
        <v>1.31</v>
      </c>
      <c r="M30" s="923">
        <v>1.78</v>
      </c>
      <c r="N30" s="924">
        <v>0.47</v>
      </c>
      <c r="O30" s="777"/>
      <c r="P30" s="662"/>
      <c r="Q30" s="433"/>
      <c r="R30" s="433"/>
      <c r="S30" s="646"/>
      <c r="T30" s="663"/>
    </row>
    <row r="31" spans="3:20" s="664" customFormat="1" ht="15">
      <c r="C31" s="651" t="s">
        <v>327</v>
      </c>
      <c r="D31" s="778">
        <v>2.25</v>
      </c>
      <c r="E31" s="778">
        <v>2.27</v>
      </c>
      <c r="F31" s="704">
        <v>2.45</v>
      </c>
      <c r="G31" s="704">
        <v>2.49</v>
      </c>
      <c r="H31" s="923">
        <v>2.59</v>
      </c>
      <c r="I31" s="172">
        <v>0.09999999999999964</v>
      </c>
      <c r="J31" s="172">
        <v>0.33999999999999986</v>
      </c>
      <c r="K31" s="172"/>
      <c r="L31" s="172">
        <v>2.22</v>
      </c>
      <c r="M31" s="923">
        <v>2.46</v>
      </c>
      <c r="N31" s="924">
        <v>0.23999999999999977</v>
      </c>
      <c r="O31" s="777"/>
      <c r="P31" s="662"/>
      <c r="Q31" s="433"/>
      <c r="R31" s="433"/>
      <c r="S31" s="646"/>
      <c r="T31" s="663"/>
    </row>
    <row r="32" spans="2:20" s="659" customFormat="1" ht="15">
      <c r="B32" s="659" t="s">
        <v>32</v>
      </c>
      <c r="D32" s="776">
        <v>0.78</v>
      </c>
      <c r="E32" s="776">
        <v>0.87</v>
      </c>
      <c r="F32" s="775">
        <v>1.01</v>
      </c>
      <c r="G32" s="775">
        <v>1.13</v>
      </c>
      <c r="H32" s="921">
        <v>1.24</v>
      </c>
      <c r="I32" s="703">
        <v>0.1100000000000001</v>
      </c>
      <c r="J32" s="703">
        <v>0.45999999999999996</v>
      </c>
      <c r="K32" s="703"/>
      <c r="L32" s="703">
        <v>0.74</v>
      </c>
      <c r="M32" s="921">
        <v>1.07</v>
      </c>
      <c r="N32" s="922">
        <v>0.33000000000000007</v>
      </c>
      <c r="O32" s="777"/>
      <c r="P32" s="662"/>
      <c r="Q32" s="433"/>
      <c r="R32" s="433"/>
      <c r="S32" s="646"/>
      <c r="T32" s="663"/>
    </row>
    <row r="33" spans="3:20" s="664" customFormat="1" ht="15">
      <c r="C33" s="664" t="s">
        <v>17</v>
      </c>
      <c r="D33" s="778">
        <v>0.64</v>
      </c>
      <c r="E33" s="778">
        <v>0.74</v>
      </c>
      <c r="F33" s="704">
        <v>0.87</v>
      </c>
      <c r="G33" s="704">
        <v>0.97</v>
      </c>
      <c r="H33" s="923">
        <v>1.04</v>
      </c>
      <c r="I33" s="172">
        <v>0.07000000000000006</v>
      </c>
      <c r="J33" s="172">
        <v>0.4</v>
      </c>
      <c r="K33" s="172"/>
      <c r="L33" s="172">
        <v>0.62</v>
      </c>
      <c r="M33" s="923">
        <v>0.91</v>
      </c>
      <c r="N33" s="924">
        <v>0.29000000000000004</v>
      </c>
      <c r="O33" s="777"/>
      <c r="P33" s="662"/>
      <c r="Q33" s="433"/>
      <c r="R33" s="433"/>
      <c r="S33" s="646"/>
      <c r="T33" s="663"/>
    </row>
    <row r="34" spans="3:20" s="664" customFormat="1" ht="15">
      <c r="C34" s="780" t="s">
        <v>378</v>
      </c>
      <c r="D34" s="778">
        <v>1.52</v>
      </c>
      <c r="E34" s="778">
        <v>1.58</v>
      </c>
      <c r="F34" s="704">
        <v>1.83</v>
      </c>
      <c r="G34" s="704">
        <v>2.04</v>
      </c>
      <c r="H34" s="923">
        <v>2.26</v>
      </c>
      <c r="I34" s="172">
        <v>0.21999999999999975</v>
      </c>
      <c r="J34" s="172">
        <v>0.7399999999999998</v>
      </c>
      <c r="K34" s="172"/>
      <c r="L34" s="172">
        <v>1.44</v>
      </c>
      <c r="M34" s="923">
        <v>1.94</v>
      </c>
      <c r="N34" s="924">
        <v>0.5</v>
      </c>
      <c r="O34" s="777"/>
      <c r="P34" s="662"/>
      <c r="Q34" s="433"/>
      <c r="R34" s="433"/>
      <c r="S34" s="646"/>
      <c r="T34" s="663"/>
    </row>
    <row r="35" spans="4:20" ht="15">
      <c r="D35" s="647"/>
      <c r="E35" s="647"/>
      <c r="F35" s="652"/>
      <c r="G35" s="652"/>
      <c r="H35" s="9"/>
      <c r="I35" s="9"/>
      <c r="J35" s="9"/>
      <c r="K35" s="9"/>
      <c r="L35" s="9"/>
      <c r="M35" s="704"/>
      <c r="N35" s="13"/>
      <c r="O35" s="666"/>
      <c r="P35" s="666"/>
      <c r="Q35" s="667"/>
      <c r="R35" s="646"/>
      <c r="S35" s="646"/>
      <c r="T35" s="668"/>
    </row>
    <row r="36" spans="4:20" ht="15">
      <c r="D36" s="647"/>
      <c r="E36" s="647"/>
      <c r="F36" s="652"/>
      <c r="G36" s="652"/>
      <c r="H36" s="652"/>
      <c r="O36" s="646"/>
      <c r="P36" s="646"/>
      <c r="Q36" s="669"/>
      <c r="R36" s="646"/>
      <c r="S36" s="646"/>
      <c r="T36" s="670"/>
    </row>
    <row r="37" spans="4:19" ht="15">
      <c r="D37" s="647"/>
      <c r="E37" s="647"/>
      <c r="F37" s="647"/>
      <c r="G37" s="647"/>
      <c r="H37" s="647"/>
      <c r="O37" s="646"/>
      <c r="P37" s="646"/>
      <c r="Q37" s="646"/>
      <c r="R37" s="646"/>
      <c r="S37" s="646"/>
    </row>
    <row r="38" spans="3:17" ht="14.25">
      <c r="C38" s="671"/>
      <c r="F38" s="652"/>
      <c r="G38" s="652"/>
      <c r="H38" s="652"/>
      <c r="Q38" s="672"/>
    </row>
    <row r="39" spans="3:17" ht="14.25">
      <c r="C39" s="673"/>
      <c r="D39" s="673"/>
      <c r="E39" s="673"/>
      <c r="F39" s="652"/>
      <c r="G39" s="652"/>
      <c r="H39" s="652"/>
      <c r="Q39" s="672"/>
    </row>
    <row r="40" spans="6:17" ht="14.25">
      <c r="F40" s="652"/>
      <c r="G40" s="652"/>
      <c r="H40" s="652"/>
      <c r="Q40" s="672"/>
    </row>
    <row r="41" spans="6:17" ht="14.25">
      <c r="F41" s="652"/>
      <c r="G41" s="652"/>
      <c r="H41" s="652"/>
      <c r="Q41" s="672"/>
    </row>
    <row r="42" spans="6:8" ht="14.25">
      <c r="F42" s="652"/>
      <c r="G42" s="652"/>
      <c r="H42" s="652"/>
    </row>
    <row r="43" spans="6:8" ht="14.25">
      <c r="F43" s="652"/>
      <c r="G43" s="652"/>
      <c r="H43" s="652"/>
    </row>
    <row r="44" spans="6:8" ht="14.25">
      <c r="F44" s="674"/>
      <c r="G44" s="674"/>
      <c r="H44" s="674"/>
    </row>
    <row r="45" spans="6:8" ht="14.25">
      <c r="F45" s="674"/>
      <c r="G45" s="674"/>
      <c r="H45" s="674"/>
    </row>
    <row r="46" spans="6:8" ht="14.25">
      <c r="F46" s="674"/>
      <c r="G46" s="674"/>
      <c r="H46" s="674"/>
    </row>
    <row r="47" spans="6:8" ht="14.25">
      <c r="F47" s="674"/>
      <c r="G47" s="674"/>
      <c r="H47" s="674"/>
    </row>
    <row r="48" spans="6:8" ht="14.25">
      <c r="F48" s="674"/>
      <c r="G48" s="674"/>
      <c r="H48" s="674"/>
    </row>
    <row r="49" spans="6:8" ht="14.25">
      <c r="F49" s="674"/>
      <c r="G49" s="674"/>
      <c r="H49" s="674"/>
    </row>
    <row r="50" spans="6:8" ht="14.25">
      <c r="F50" s="674"/>
      <c r="G50" s="674"/>
      <c r="H50" s="674"/>
    </row>
    <row r="51" spans="6:8" ht="14.25">
      <c r="F51" s="674"/>
      <c r="G51" s="674"/>
      <c r="H51" s="674"/>
    </row>
    <row r="52" spans="6:8" ht="14.25">
      <c r="F52" s="674"/>
      <c r="G52" s="674"/>
      <c r="H52" s="674"/>
    </row>
    <row r="53" spans="6:8" ht="14.25">
      <c r="F53" s="674"/>
      <c r="G53" s="674"/>
      <c r="H53" s="674"/>
    </row>
    <row r="54" spans="6:8" ht="14.25">
      <c r="F54" s="674"/>
      <c r="G54" s="674"/>
      <c r="H54" s="674"/>
    </row>
    <row r="55" spans="6:8" ht="14.25">
      <c r="F55" s="674"/>
      <c r="G55" s="674"/>
      <c r="H55" s="674"/>
    </row>
    <row r="56" spans="6:8" ht="14.25">
      <c r="F56" s="674"/>
      <c r="G56" s="674"/>
      <c r="H56" s="674"/>
    </row>
    <row r="57" spans="6:8" ht="14.25">
      <c r="F57" s="674"/>
      <c r="G57" s="674"/>
      <c r="H57" s="674"/>
    </row>
    <row r="58" spans="6:8" ht="14.25">
      <c r="F58" s="674"/>
      <c r="G58" s="674"/>
      <c r="H58" s="674"/>
    </row>
    <row r="59" spans="6:8" ht="14.25">
      <c r="F59" s="674"/>
      <c r="G59" s="674"/>
      <c r="H59" s="674"/>
    </row>
    <row r="60" spans="6:8" ht="14.25">
      <c r="F60" s="674"/>
      <c r="G60" s="674"/>
      <c r="H60" s="674"/>
    </row>
    <row r="61" spans="6:8" ht="14.25">
      <c r="F61" s="674"/>
      <c r="G61" s="674"/>
      <c r="H61" s="674"/>
    </row>
    <row r="62" spans="6:8" ht="14.25">
      <c r="F62" s="674"/>
      <c r="G62" s="674"/>
      <c r="H62" s="674"/>
    </row>
    <row r="63" spans="6:8" ht="14.25">
      <c r="F63" s="674"/>
      <c r="G63" s="674"/>
      <c r="H63" s="674"/>
    </row>
    <row r="64" spans="6:8" ht="14.25">
      <c r="F64" s="674"/>
      <c r="G64" s="674"/>
      <c r="H64" s="674"/>
    </row>
    <row r="65" spans="6:8" ht="14.25">
      <c r="F65" s="674"/>
      <c r="G65" s="674"/>
      <c r="H65" s="674"/>
    </row>
    <row r="66" spans="6:8" ht="14.25">
      <c r="F66" s="674"/>
      <c r="G66" s="674"/>
      <c r="H66" s="674"/>
    </row>
    <row r="67" spans="6:8" ht="14.25">
      <c r="F67" s="674"/>
      <c r="G67" s="674"/>
      <c r="H67" s="674"/>
    </row>
    <row r="68" spans="6:8" ht="14.25">
      <c r="F68" s="674"/>
      <c r="G68" s="674"/>
      <c r="H68" s="674"/>
    </row>
    <row r="69" spans="6:8" ht="14.25">
      <c r="F69" s="674"/>
      <c r="G69" s="674"/>
      <c r="H69" s="674"/>
    </row>
    <row r="70" spans="6:8" ht="14.25">
      <c r="F70" s="674"/>
      <c r="G70" s="674"/>
      <c r="H70" s="674"/>
    </row>
    <row r="71" spans="6:8" ht="14.25">
      <c r="F71" s="674"/>
      <c r="G71" s="674"/>
      <c r="H71" s="674"/>
    </row>
    <row r="72" spans="6:8" ht="14.25">
      <c r="F72" s="674"/>
      <c r="G72" s="674"/>
      <c r="H72" s="674"/>
    </row>
    <row r="73" spans="6:8" ht="14.25">
      <c r="F73" s="674"/>
      <c r="G73" s="674"/>
      <c r="H73" s="674"/>
    </row>
    <row r="74" spans="6:8" ht="14.25">
      <c r="F74" s="674"/>
      <c r="G74" s="674"/>
      <c r="H74" s="674"/>
    </row>
    <row r="75" spans="6:8" ht="14.25">
      <c r="F75" s="674"/>
      <c r="G75" s="674"/>
      <c r="H75" s="674"/>
    </row>
    <row r="76" spans="6:8" ht="14.25">
      <c r="F76" s="674"/>
      <c r="G76" s="674"/>
      <c r="H76" s="674"/>
    </row>
    <row r="77" spans="6:8" ht="14.25">
      <c r="F77" s="674"/>
      <c r="G77" s="674"/>
      <c r="H77" s="674"/>
    </row>
    <row r="78" spans="6:8" ht="14.25">
      <c r="F78" s="674"/>
      <c r="G78" s="674"/>
      <c r="H78" s="674"/>
    </row>
    <row r="79" spans="6:8" ht="14.25">
      <c r="F79" s="674"/>
      <c r="G79" s="674"/>
      <c r="H79" s="674"/>
    </row>
    <row r="80" spans="6:8" ht="14.25">
      <c r="F80" s="674"/>
      <c r="G80" s="674"/>
      <c r="H80" s="674"/>
    </row>
    <row r="81" spans="6:8" ht="14.25">
      <c r="F81" s="674"/>
      <c r="G81" s="674"/>
      <c r="H81" s="674"/>
    </row>
    <row r="82" spans="6:8" ht="14.25">
      <c r="F82" s="674"/>
      <c r="G82" s="674"/>
      <c r="H82" s="674"/>
    </row>
    <row r="83" spans="6:8" ht="14.25">
      <c r="F83" s="674"/>
      <c r="G83" s="674"/>
      <c r="H83" s="674"/>
    </row>
    <row r="84" spans="6:8" ht="14.25">
      <c r="F84" s="674"/>
      <c r="G84" s="674"/>
      <c r="H84" s="674"/>
    </row>
    <row r="85" spans="6:8" ht="14.25">
      <c r="F85" s="674"/>
      <c r="G85" s="674"/>
      <c r="H85" s="674"/>
    </row>
    <row r="86" spans="6:8" ht="14.25">
      <c r="F86" s="674"/>
      <c r="G86" s="674"/>
      <c r="H86" s="674"/>
    </row>
    <row r="87" spans="6:8" ht="14.25">
      <c r="F87" s="674"/>
      <c r="G87" s="674"/>
      <c r="H87" s="674"/>
    </row>
    <row r="88" spans="6:8" ht="14.25">
      <c r="F88" s="674"/>
      <c r="G88" s="674"/>
      <c r="H88" s="674"/>
    </row>
    <row r="89" spans="6:8" ht="14.25">
      <c r="F89" s="674"/>
      <c r="G89" s="674"/>
      <c r="H89" s="674"/>
    </row>
    <row r="90" spans="6:8" ht="14.25">
      <c r="F90" s="674"/>
      <c r="G90" s="674"/>
      <c r="H90" s="674"/>
    </row>
    <row r="91" spans="6:8" ht="14.25">
      <c r="F91" s="674"/>
      <c r="G91" s="674"/>
      <c r="H91" s="674"/>
    </row>
    <row r="92" spans="6:8" ht="14.25">
      <c r="F92" s="674"/>
      <c r="G92" s="674"/>
      <c r="H92" s="674"/>
    </row>
    <row r="93" spans="6:8" ht="14.25">
      <c r="F93" s="674"/>
      <c r="G93" s="674"/>
      <c r="H93" s="674"/>
    </row>
    <row r="94" spans="6:8" ht="14.25">
      <c r="F94" s="674"/>
      <c r="G94" s="674"/>
      <c r="H94" s="674"/>
    </row>
    <row r="95" spans="6:8" ht="14.25">
      <c r="F95" s="674"/>
      <c r="G95" s="674"/>
      <c r="H95" s="674"/>
    </row>
    <row r="96" spans="6:8" ht="14.25">
      <c r="F96" s="674"/>
      <c r="G96" s="674"/>
      <c r="H96" s="674"/>
    </row>
    <row r="97" spans="6:8" ht="14.25">
      <c r="F97" s="674"/>
      <c r="G97" s="674"/>
      <c r="H97" s="674"/>
    </row>
    <row r="98" spans="6:8" ht="14.25">
      <c r="F98" s="674"/>
      <c r="G98" s="674"/>
      <c r="H98" s="674"/>
    </row>
    <row r="99" spans="6:8" ht="14.25">
      <c r="F99" s="674"/>
      <c r="G99" s="674"/>
      <c r="H99" s="674"/>
    </row>
    <row r="100" spans="6:8" ht="14.25">
      <c r="F100" s="674"/>
      <c r="G100" s="674"/>
      <c r="H100" s="674"/>
    </row>
    <row r="101" spans="6:8" ht="14.25">
      <c r="F101" s="674"/>
      <c r="G101" s="674"/>
      <c r="H101" s="674"/>
    </row>
    <row r="102" spans="6:8" ht="14.25">
      <c r="F102" s="674"/>
      <c r="G102" s="674"/>
      <c r="H102" s="674"/>
    </row>
    <row r="103" spans="6:8" ht="14.25">
      <c r="F103" s="674"/>
      <c r="G103" s="674"/>
      <c r="H103" s="674"/>
    </row>
    <row r="104" spans="6:8" ht="14.25">
      <c r="F104" s="674"/>
      <c r="G104" s="674"/>
      <c r="H104" s="674"/>
    </row>
    <row r="105" spans="6:8" ht="14.25">
      <c r="F105" s="674"/>
      <c r="G105" s="674"/>
      <c r="H105" s="674"/>
    </row>
    <row r="106" spans="6:8" ht="14.25">
      <c r="F106" s="674"/>
      <c r="G106" s="674"/>
      <c r="H106" s="674"/>
    </row>
    <row r="107" spans="6:8" ht="14.25">
      <c r="F107" s="674"/>
      <c r="G107" s="674"/>
      <c r="H107" s="674"/>
    </row>
    <row r="108" spans="6:8" ht="14.25">
      <c r="F108" s="674"/>
      <c r="G108" s="674"/>
      <c r="H108" s="674"/>
    </row>
    <row r="109" spans="6:8" ht="14.25">
      <c r="F109" s="674"/>
      <c r="G109" s="674"/>
      <c r="H109" s="674"/>
    </row>
    <row r="110" spans="6:8" ht="14.25">
      <c r="F110" s="674"/>
      <c r="G110" s="674"/>
      <c r="H110" s="674"/>
    </row>
    <row r="111" spans="6:8" ht="14.25">
      <c r="F111" s="674"/>
      <c r="G111" s="674"/>
      <c r="H111" s="674"/>
    </row>
    <row r="112" spans="6:8" ht="14.25">
      <c r="F112" s="674"/>
      <c r="G112" s="674"/>
      <c r="H112" s="674"/>
    </row>
    <row r="113" spans="6:8" ht="14.25">
      <c r="F113" s="674"/>
      <c r="G113" s="674"/>
      <c r="H113" s="674"/>
    </row>
    <row r="114" spans="6:8" ht="14.25">
      <c r="F114" s="674"/>
      <c r="G114" s="674"/>
      <c r="H114" s="674"/>
    </row>
    <row r="115" spans="6:8" ht="14.25">
      <c r="F115" s="674"/>
      <c r="G115" s="674"/>
      <c r="H115" s="674"/>
    </row>
    <row r="116" spans="6:8" ht="14.25">
      <c r="F116" s="674"/>
      <c r="G116" s="674"/>
      <c r="H116" s="674"/>
    </row>
    <row r="117" spans="6:8" ht="14.25">
      <c r="F117" s="674"/>
      <c r="G117" s="674"/>
      <c r="H117" s="674"/>
    </row>
    <row r="118" spans="6:8" ht="14.25">
      <c r="F118" s="674"/>
      <c r="G118" s="674"/>
      <c r="H118" s="674"/>
    </row>
    <row r="119" spans="6:8" ht="14.25">
      <c r="F119" s="674"/>
      <c r="G119" s="674"/>
      <c r="H119" s="674"/>
    </row>
    <row r="120" spans="6:8" ht="14.25">
      <c r="F120" s="674"/>
      <c r="G120" s="674"/>
      <c r="H120" s="674"/>
    </row>
    <row r="121" spans="6:8" ht="14.25">
      <c r="F121" s="674"/>
      <c r="G121" s="674"/>
      <c r="H121" s="674"/>
    </row>
    <row r="122" spans="6:8" ht="14.25">
      <c r="F122" s="674"/>
      <c r="G122" s="674"/>
      <c r="H122" s="674"/>
    </row>
    <row r="123" spans="6:8" ht="14.25">
      <c r="F123" s="674"/>
      <c r="G123" s="674"/>
      <c r="H123" s="674"/>
    </row>
    <row r="124" spans="6:8" ht="14.25">
      <c r="F124" s="674"/>
      <c r="G124" s="674"/>
      <c r="H124" s="674"/>
    </row>
    <row r="125" spans="6:8" ht="14.25">
      <c r="F125" s="674"/>
      <c r="G125" s="674"/>
      <c r="H125" s="674"/>
    </row>
    <row r="126" spans="6:8" ht="14.25">
      <c r="F126" s="674"/>
      <c r="G126" s="674"/>
      <c r="H126" s="674"/>
    </row>
    <row r="127" spans="6:8" ht="14.25">
      <c r="F127" s="674"/>
      <c r="G127" s="674"/>
      <c r="H127" s="674"/>
    </row>
    <row r="128" spans="6:8" ht="14.25">
      <c r="F128" s="674"/>
      <c r="G128" s="674"/>
      <c r="H128" s="674"/>
    </row>
    <row r="129" spans="6:8" ht="14.25">
      <c r="F129" s="674"/>
      <c r="G129" s="674"/>
      <c r="H129" s="674"/>
    </row>
    <row r="130" spans="6:8" ht="14.25">
      <c r="F130" s="674"/>
      <c r="G130" s="674"/>
      <c r="H130" s="674"/>
    </row>
    <row r="131" spans="6:8" ht="14.25">
      <c r="F131" s="674"/>
      <c r="G131" s="674"/>
      <c r="H131" s="674"/>
    </row>
    <row r="132" spans="6:8" ht="14.25">
      <c r="F132" s="674"/>
      <c r="G132" s="674"/>
      <c r="H132" s="674"/>
    </row>
    <row r="133" spans="6:8" ht="14.25">
      <c r="F133" s="674"/>
      <c r="G133" s="674"/>
      <c r="H133" s="674"/>
    </row>
    <row r="134" spans="6:8" ht="14.25">
      <c r="F134" s="674"/>
      <c r="G134" s="674"/>
      <c r="H134" s="674"/>
    </row>
    <row r="135" spans="6:8" ht="14.25">
      <c r="F135" s="674"/>
      <c r="G135" s="674"/>
      <c r="H135" s="674"/>
    </row>
    <row r="136" spans="6:8" ht="14.25">
      <c r="F136" s="674"/>
      <c r="G136" s="674"/>
      <c r="H136" s="674"/>
    </row>
    <row r="137" spans="6:8" ht="14.25">
      <c r="F137" s="674"/>
      <c r="G137" s="674"/>
      <c r="H137" s="674"/>
    </row>
    <row r="138" spans="6:8" ht="14.25">
      <c r="F138" s="674"/>
      <c r="G138" s="674"/>
      <c r="H138" s="674"/>
    </row>
    <row r="139" spans="6:8" ht="14.25">
      <c r="F139" s="674"/>
      <c r="G139" s="674"/>
      <c r="H139" s="674"/>
    </row>
    <row r="140" spans="6:8" ht="14.25">
      <c r="F140" s="674"/>
      <c r="G140" s="674"/>
      <c r="H140" s="674"/>
    </row>
    <row r="141" spans="6:8" ht="14.25">
      <c r="F141" s="674"/>
      <c r="G141" s="674"/>
      <c r="H141" s="674"/>
    </row>
    <row r="142" spans="6:8" ht="14.25">
      <c r="F142" s="674"/>
      <c r="G142" s="674"/>
      <c r="H142" s="674"/>
    </row>
    <row r="143" spans="6:8" ht="14.25">
      <c r="F143" s="674"/>
      <c r="G143" s="674"/>
      <c r="H143" s="674"/>
    </row>
    <row r="144" spans="6:8" ht="14.25">
      <c r="F144" s="675"/>
      <c r="G144" s="675"/>
      <c r="H144" s="675"/>
    </row>
    <row r="145" spans="6:8" ht="14.25">
      <c r="F145" s="675"/>
      <c r="G145" s="675"/>
      <c r="H145" s="675"/>
    </row>
    <row r="146" spans="6:8" ht="14.25">
      <c r="F146" s="675"/>
      <c r="G146" s="675"/>
      <c r="H146" s="675"/>
    </row>
    <row r="147" spans="6:8" ht="14.25">
      <c r="F147" s="675"/>
      <c r="G147" s="675"/>
      <c r="H147" s="675"/>
    </row>
    <row r="148" spans="6:8" ht="14.25">
      <c r="F148" s="675"/>
      <c r="G148" s="675"/>
      <c r="H148" s="675"/>
    </row>
    <row r="149" spans="6:8" ht="14.25">
      <c r="F149" s="676"/>
      <c r="G149" s="676"/>
      <c r="H149" s="676"/>
    </row>
    <row r="150" spans="6:8" ht="14.25">
      <c r="F150" s="676"/>
      <c r="G150" s="676"/>
      <c r="H150" s="676"/>
    </row>
    <row r="151" spans="6:8" ht="14.25">
      <c r="F151" s="676"/>
      <c r="G151" s="676"/>
      <c r="H151" s="676"/>
    </row>
    <row r="152" spans="6:8" ht="14.25">
      <c r="F152" s="676"/>
      <c r="G152" s="676"/>
      <c r="H152" s="676"/>
    </row>
    <row r="153" spans="6:8" ht="14.25">
      <c r="F153" s="676"/>
      <c r="G153" s="676"/>
      <c r="H153" s="676"/>
    </row>
    <row r="154" spans="6:8" ht="14.25">
      <c r="F154" s="676"/>
      <c r="G154" s="676"/>
      <c r="H154" s="676"/>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R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S12" sqref="S12"/>
    </sheetView>
  </sheetViews>
  <sheetFormatPr defaultColWidth="9.140625" defaultRowHeight="12.75"/>
  <cols>
    <col min="1" max="1" width="2.8515625" style="849" customWidth="1"/>
    <col min="2" max="2" width="4.140625" style="849" customWidth="1"/>
    <col min="3" max="3" width="39.28125" style="874" customWidth="1"/>
    <col min="4" max="7" width="8.28125" style="851" customWidth="1"/>
    <col min="8" max="8" width="8.28125" style="852" customWidth="1"/>
    <col min="9" max="9" width="8.28125" style="851" customWidth="1"/>
    <col min="10" max="10" width="9.28125" style="851" customWidth="1"/>
    <col min="11" max="11" width="8.8515625" style="851" customWidth="1"/>
    <col min="12" max="12" width="9.28125" style="851" customWidth="1"/>
    <col min="13" max="13" width="8.28125" style="852" customWidth="1"/>
    <col min="14" max="14" width="7.57421875" style="851" customWidth="1"/>
    <col min="15" max="15" width="9.28125" style="849" bestFit="1" customWidth="1"/>
    <col min="16" max="16384" width="9.140625" style="849" customWidth="1"/>
  </cols>
  <sheetData>
    <row r="1" spans="1:14" s="831" customFormat="1" ht="20.25">
      <c r="A1" s="830" t="s">
        <v>20</v>
      </c>
      <c r="D1" s="832"/>
      <c r="E1" s="832"/>
      <c r="F1" s="832"/>
      <c r="G1" s="832"/>
      <c r="H1" s="832"/>
      <c r="I1" s="832"/>
      <c r="J1" s="832"/>
      <c r="K1" s="832"/>
      <c r="L1" s="832"/>
      <c r="M1" s="832"/>
      <c r="N1" s="832"/>
    </row>
    <row r="2" spans="1:14" s="834" customFormat="1" ht="51.75" customHeight="1">
      <c r="A2" s="978" t="s">
        <v>52</v>
      </c>
      <c r="B2" s="978"/>
      <c r="C2" s="978"/>
      <c r="D2" s="833" t="s">
        <v>332</v>
      </c>
      <c r="E2" s="833" t="s">
        <v>341</v>
      </c>
      <c r="F2" s="833" t="s">
        <v>388</v>
      </c>
      <c r="G2" s="833" t="s">
        <v>425</v>
      </c>
      <c r="H2" s="139" t="s">
        <v>440</v>
      </c>
      <c r="I2" s="139" t="s">
        <v>441</v>
      </c>
      <c r="J2" s="139" t="s">
        <v>442</v>
      </c>
      <c r="K2" s="712"/>
      <c r="L2" s="139" t="s">
        <v>443</v>
      </c>
      <c r="M2" s="139" t="s">
        <v>444</v>
      </c>
      <c r="N2" s="139" t="s">
        <v>445</v>
      </c>
    </row>
    <row r="3" spans="1:14" s="836" customFormat="1" ht="8.25" customHeight="1">
      <c r="A3" s="835"/>
      <c r="D3" s="837"/>
      <c r="E3" s="837"/>
      <c r="F3" s="837"/>
      <c r="G3" s="837"/>
      <c r="H3" s="838"/>
      <c r="I3" s="837"/>
      <c r="J3" s="837"/>
      <c r="K3" s="837"/>
      <c r="L3" s="837"/>
      <c r="M3" s="838"/>
      <c r="N3" s="837"/>
    </row>
    <row r="4" spans="1:16" s="836" customFormat="1" ht="15">
      <c r="A4" s="839" t="s">
        <v>355</v>
      </c>
      <c r="D4" s="840"/>
      <c r="E4" s="840"/>
      <c r="F4" s="840"/>
      <c r="G4" s="840"/>
      <c r="H4" s="838"/>
      <c r="I4" s="841"/>
      <c r="J4" s="841"/>
      <c r="K4" s="837"/>
      <c r="L4" s="837"/>
      <c r="M4" s="838"/>
      <c r="N4" s="837"/>
      <c r="O4" s="842"/>
      <c r="P4" s="842"/>
    </row>
    <row r="5" spans="1:16" s="836" customFormat="1" ht="15">
      <c r="A5" s="843" t="s">
        <v>20</v>
      </c>
      <c r="D5" s="837">
        <v>958</v>
      </c>
      <c r="E5" s="837">
        <v>1232</v>
      </c>
      <c r="F5" s="837">
        <v>979</v>
      </c>
      <c r="G5" s="837">
        <v>1102</v>
      </c>
      <c r="H5" s="838">
        <v>915</v>
      </c>
      <c r="I5" s="51">
        <v>-16.96914700544465</v>
      </c>
      <c r="J5" s="51">
        <v>-4.488517745302712</v>
      </c>
      <c r="K5" s="837"/>
      <c r="L5" s="837">
        <v>4133</v>
      </c>
      <c r="M5" s="62">
        <v>4228</v>
      </c>
      <c r="N5" s="51">
        <v>2.298572465521409</v>
      </c>
      <c r="O5" s="844"/>
      <c r="P5" s="845"/>
    </row>
    <row r="6" spans="2:16" s="836" customFormat="1" ht="15">
      <c r="B6" s="843"/>
      <c r="D6" s="837"/>
      <c r="E6" s="837"/>
      <c r="F6" s="837"/>
      <c r="G6" s="837"/>
      <c r="H6" s="846"/>
      <c r="I6" s="51"/>
      <c r="J6" s="51"/>
      <c r="K6" s="847"/>
      <c r="L6" s="847"/>
      <c r="M6" s="62"/>
      <c r="N6" s="70"/>
      <c r="O6" s="842"/>
      <c r="P6" s="842"/>
    </row>
    <row r="7" spans="3:18" ht="14.25">
      <c r="C7" s="850" t="s">
        <v>239</v>
      </c>
      <c r="D7" s="851">
        <v>39</v>
      </c>
      <c r="E7" s="851">
        <v>49</v>
      </c>
      <c r="F7" s="851">
        <v>38</v>
      </c>
      <c r="G7" s="851">
        <v>36</v>
      </c>
      <c r="H7" s="852">
        <v>31</v>
      </c>
      <c r="I7" s="70">
        <v>-13.888888888888884</v>
      </c>
      <c r="J7" s="70">
        <v>-20.512820512820518</v>
      </c>
      <c r="L7" s="851">
        <v>154</v>
      </c>
      <c r="M7" s="60">
        <v>154</v>
      </c>
      <c r="N7" s="70">
        <v>0</v>
      </c>
      <c r="O7" s="853"/>
      <c r="P7" s="854"/>
      <c r="Q7" s="854"/>
      <c r="R7" s="854"/>
    </row>
    <row r="8" spans="3:18" ht="14.25">
      <c r="C8" s="850" t="s">
        <v>269</v>
      </c>
      <c r="D8" s="851">
        <v>66</v>
      </c>
      <c r="E8" s="851">
        <v>38</v>
      </c>
      <c r="F8" s="851">
        <v>39</v>
      </c>
      <c r="G8" s="851">
        <v>22</v>
      </c>
      <c r="H8" s="852">
        <v>29</v>
      </c>
      <c r="I8" s="70">
        <v>31.818181818181813</v>
      </c>
      <c r="J8" s="70">
        <v>-56.060606060606055</v>
      </c>
      <c r="L8" s="851">
        <v>216</v>
      </c>
      <c r="M8" s="60">
        <v>128</v>
      </c>
      <c r="N8" s="70">
        <v>-40.74074074074075</v>
      </c>
      <c r="O8" s="853"/>
      <c r="P8" s="854"/>
      <c r="Q8" s="854"/>
      <c r="R8" s="854"/>
    </row>
    <row r="9" spans="3:18" ht="14.25">
      <c r="C9" s="850" t="s">
        <v>304</v>
      </c>
      <c r="D9" s="851">
        <v>153</v>
      </c>
      <c r="E9" s="851">
        <v>156</v>
      </c>
      <c r="F9" s="851">
        <v>160</v>
      </c>
      <c r="G9" s="851">
        <v>162</v>
      </c>
      <c r="H9" s="852">
        <v>169</v>
      </c>
      <c r="I9" s="70">
        <v>4.320987654320985</v>
      </c>
      <c r="J9" s="70">
        <v>10.457516339869288</v>
      </c>
      <c r="L9" s="851">
        <v>618</v>
      </c>
      <c r="M9" s="60">
        <v>647</v>
      </c>
      <c r="N9" s="70">
        <v>4.692556634304212</v>
      </c>
      <c r="O9" s="853"/>
      <c r="P9" s="854"/>
      <c r="Q9" s="854"/>
      <c r="R9" s="854"/>
    </row>
    <row r="10" spans="3:18" ht="14.25">
      <c r="C10" s="850" t="s">
        <v>250</v>
      </c>
      <c r="D10" s="851">
        <v>77</v>
      </c>
      <c r="E10" s="851">
        <v>99</v>
      </c>
      <c r="F10" s="851">
        <v>91</v>
      </c>
      <c r="G10" s="851">
        <v>110</v>
      </c>
      <c r="H10" s="852">
        <v>90</v>
      </c>
      <c r="I10" s="70">
        <v>-18.181818181818176</v>
      </c>
      <c r="J10" s="70">
        <v>16.883116883116877</v>
      </c>
      <c r="L10" s="851">
        <v>409</v>
      </c>
      <c r="M10" s="60">
        <v>390</v>
      </c>
      <c r="N10" s="70">
        <v>-4.645476772616142</v>
      </c>
      <c r="O10" s="853"/>
      <c r="P10" s="854"/>
      <c r="Q10" s="854"/>
      <c r="R10" s="854"/>
    </row>
    <row r="11" spans="3:18" ht="15.75" customHeight="1">
      <c r="C11" s="850" t="s">
        <v>241</v>
      </c>
      <c r="D11" s="851">
        <v>151</v>
      </c>
      <c r="E11" s="851">
        <v>156</v>
      </c>
      <c r="F11" s="851">
        <v>171</v>
      </c>
      <c r="G11" s="851">
        <v>185</v>
      </c>
      <c r="H11" s="852">
        <v>202</v>
      </c>
      <c r="I11" s="70">
        <v>9.189189189189184</v>
      </c>
      <c r="J11" s="70">
        <v>33.774834437086085</v>
      </c>
      <c r="L11" s="851">
        <v>543</v>
      </c>
      <c r="M11" s="60">
        <v>714</v>
      </c>
      <c r="N11" s="70">
        <v>31.491712707182316</v>
      </c>
      <c r="O11" s="853"/>
      <c r="P11" s="854"/>
      <c r="Q11" s="854"/>
      <c r="R11" s="854"/>
    </row>
    <row r="12" spans="3:18" ht="14.25">
      <c r="C12" s="850" t="s">
        <v>319</v>
      </c>
      <c r="D12" s="851">
        <v>227</v>
      </c>
      <c r="E12" s="851">
        <v>331</v>
      </c>
      <c r="F12" s="851">
        <v>300</v>
      </c>
      <c r="G12" s="851">
        <v>292</v>
      </c>
      <c r="H12" s="852">
        <v>218</v>
      </c>
      <c r="I12" s="70">
        <v>-25.34246575342466</v>
      </c>
      <c r="J12" s="70">
        <v>-3.964757709251099</v>
      </c>
      <c r="L12" s="851">
        <v>966</v>
      </c>
      <c r="M12" s="60">
        <v>1141</v>
      </c>
      <c r="N12" s="70">
        <v>18.1159420289855</v>
      </c>
      <c r="O12" s="853"/>
      <c r="P12" s="854"/>
      <c r="Q12" s="854"/>
      <c r="R12" s="854"/>
    </row>
    <row r="13" spans="3:18" ht="14.25">
      <c r="C13" s="850" t="s">
        <v>23</v>
      </c>
      <c r="D13" s="851">
        <v>21</v>
      </c>
      <c r="E13" s="851">
        <v>22</v>
      </c>
      <c r="F13" s="851">
        <v>18</v>
      </c>
      <c r="G13" s="851">
        <v>16</v>
      </c>
      <c r="H13" s="852">
        <v>17</v>
      </c>
      <c r="I13" s="70">
        <v>6.25</v>
      </c>
      <c r="J13" s="70">
        <v>-19.047619047619047</v>
      </c>
      <c r="L13" s="851">
        <v>88</v>
      </c>
      <c r="M13" s="60">
        <v>73</v>
      </c>
      <c r="N13" s="70">
        <v>-17.04545454545454</v>
      </c>
      <c r="O13" s="853"/>
      <c r="P13" s="854"/>
      <c r="Q13" s="854"/>
      <c r="R13" s="854"/>
    </row>
    <row r="14" spans="2:18" ht="15">
      <c r="B14" s="843" t="s">
        <v>189</v>
      </c>
      <c r="C14" s="850"/>
      <c r="D14" s="837">
        <v>734</v>
      </c>
      <c r="E14" s="837">
        <v>851</v>
      </c>
      <c r="F14" s="837">
        <v>817</v>
      </c>
      <c r="G14" s="837">
        <v>823</v>
      </c>
      <c r="H14" s="838">
        <v>756</v>
      </c>
      <c r="I14" s="51">
        <v>-8.14094775212637</v>
      </c>
      <c r="J14" s="51">
        <v>2.997275204359684</v>
      </c>
      <c r="K14" s="837"/>
      <c r="L14" s="837">
        <v>2994</v>
      </c>
      <c r="M14" s="62">
        <v>3247</v>
      </c>
      <c r="N14" s="51">
        <v>8.450233800935214</v>
      </c>
      <c r="O14" s="853"/>
      <c r="P14" s="854"/>
      <c r="Q14" s="854"/>
      <c r="R14" s="854"/>
    </row>
    <row r="15" spans="2:18" ht="14.25">
      <c r="B15" s="855" t="s">
        <v>190</v>
      </c>
      <c r="C15" s="850"/>
      <c r="D15" s="851">
        <v>98</v>
      </c>
      <c r="E15" s="851">
        <v>107</v>
      </c>
      <c r="F15" s="851">
        <v>111</v>
      </c>
      <c r="G15" s="851">
        <v>128</v>
      </c>
      <c r="H15" s="852">
        <v>121</v>
      </c>
      <c r="I15" s="70">
        <v>-5.46875</v>
      </c>
      <c r="J15" s="70">
        <v>23.469387755102034</v>
      </c>
      <c r="L15" s="851">
        <v>372</v>
      </c>
      <c r="M15" s="60">
        <v>467</v>
      </c>
      <c r="N15" s="70">
        <v>25.537634408602152</v>
      </c>
      <c r="O15" s="853"/>
      <c r="P15" s="854"/>
      <c r="Q15" s="854"/>
      <c r="R15" s="854"/>
    </row>
    <row r="16" spans="2:18" s="836" customFormat="1" ht="15">
      <c r="B16" s="836" t="s">
        <v>62</v>
      </c>
      <c r="C16" s="856"/>
      <c r="D16" s="837">
        <v>636</v>
      </c>
      <c r="E16" s="837">
        <v>744</v>
      </c>
      <c r="F16" s="837">
        <v>706</v>
      </c>
      <c r="G16" s="837">
        <v>695</v>
      </c>
      <c r="H16" s="838">
        <v>635</v>
      </c>
      <c r="I16" s="51">
        <v>-8.633093525179858</v>
      </c>
      <c r="J16" s="51">
        <v>-0.15723270440252124</v>
      </c>
      <c r="K16" s="837"/>
      <c r="L16" s="837">
        <v>2622</v>
      </c>
      <c r="M16" s="62">
        <v>2780</v>
      </c>
      <c r="N16" s="51">
        <v>6.025934401220434</v>
      </c>
      <c r="O16" s="853"/>
      <c r="P16" s="854"/>
      <c r="Q16" s="854"/>
      <c r="R16" s="854"/>
    </row>
    <row r="17" spans="3:14" ht="14.25">
      <c r="C17" s="850"/>
      <c r="H17" s="858"/>
      <c r="I17" s="893"/>
      <c r="J17" s="893"/>
      <c r="K17" s="859"/>
      <c r="L17" s="859"/>
      <c r="M17" s="182"/>
      <c r="N17" s="893"/>
    </row>
    <row r="18" spans="2:15" s="836" customFormat="1" ht="15">
      <c r="B18" s="843" t="s">
        <v>173</v>
      </c>
      <c r="D18" s="837">
        <v>228</v>
      </c>
      <c r="E18" s="837">
        <v>368</v>
      </c>
      <c r="F18" s="837">
        <v>227</v>
      </c>
      <c r="G18" s="837">
        <v>354</v>
      </c>
      <c r="H18" s="838">
        <v>229</v>
      </c>
      <c r="I18" s="51">
        <v>-35.31073446327684</v>
      </c>
      <c r="J18" s="51">
        <v>0.43859649122806044</v>
      </c>
      <c r="K18" s="7"/>
      <c r="L18" s="7">
        <v>1058</v>
      </c>
      <c r="M18" s="62">
        <v>1178</v>
      </c>
      <c r="N18" s="51">
        <v>11.342155009451794</v>
      </c>
      <c r="O18" s="8"/>
    </row>
    <row r="19" spans="2:15" ht="15">
      <c r="B19" s="843"/>
      <c r="C19" s="850" t="s">
        <v>173</v>
      </c>
      <c r="D19" s="851">
        <v>228</v>
      </c>
      <c r="E19" s="851">
        <v>368</v>
      </c>
      <c r="F19" s="851">
        <v>227</v>
      </c>
      <c r="G19" s="851">
        <v>354</v>
      </c>
      <c r="H19" s="852">
        <v>229</v>
      </c>
      <c r="I19" s="70">
        <v>-35.31073446327684</v>
      </c>
      <c r="J19" s="70">
        <v>0.43859649122806044</v>
      </c>
      <c r="K19" s="59"/>
      <c r="L19" s="59">
        <v>1058</v>
      </c>
      <c r="M19" s="60">
        <v>1178</v>
      </c>
      <c r="N19" s="70">
        <v>11.342155009451794</v>
      </c>
      <c r="O19" s="10"/>
    </row>
    <row r="20" spans="2:15" s="836" customFormat="1" ht="14.25" customHeight="1">
      <c r="B20" s="843" t="s">
        <v>427</v>
      </c>
      <c r="D20" s="837">
        <v>94</v>
      </c>
      <c r="E20" s="837">
        <v>120</v>
      </c>
      <c r="F20" s="837">
        <v>46</v>
      </c>
      <c r="G20" s="837">
        <v>53</v>
      </c>
      <c r="H20" s="838">
        <v>51</v>
      </c>
      <c r="I20" s="51">
        <v>-3.7735849056603765</v>
      </c>
      <c r="J20" s="51">
        <v>-45.74468085106383</v>
      </c>
      <c r="K20" s="7"/>
      <c r="L20" s="7">
        <v>453</v>
      </c>
      <c r="M20" s="62">
        <v>270</v>
      </c>
      <c r="N20" s="51">
        <v>-40.39735099337748</v>
      </c>
      <c r="O20" s="8"/>
    </row>
    <row r="21" spans="3:15" ht="32.25" customHeight="1">
      <c r="C21" s="850" t="s">
        <v>428</v>
      </c>
      <c r="D21" s="851">
        <v>107</v>
      </c>
      <c r="E21" s="851">
        <v>22</v>
      </c>
      <c r="F21" s="851">
        <v>30</v>
      </c>
      <c r="G21" s="851">
        <v>48</v>
      </c>
      <c r="H21" s="852">
        <v>31</v>
      </c>
      <c r="I21" s="70">
        <v>-35.416666666666664</v>
      </c>
      <c r="J21" s="70">
        <v>-71.02803738317758</v>
      </c>
      <c r="K21" s="59"/>
      <c r="L21" s="59">
        <v>424</v>
      </c>
      <c r="M21" s="60">
        <v>131</v>
      </c>
      <c r="N21" s="70">
        <v>-69.10377358490565</v>
      </c>
      <c r="O21" s="10"/>
    </row>
    <row r="22" spans="3:15" ht="14.25">
      <c r="C22" s="850" t="s">
        <v>24</v>
      </c>
      <c r="D22" s="848">
        <v>0</v>
      </c>
      <c r="E22" s="848">
        <v>86</v>
      </c>
      <c r="F22" s="848">
        <v>0</v>
      </c>
      <c r="G22" s="848">
        <v>0</v>
      </c>
      <c r="H22" s="852">
        <v>5</v>
      </c>
      <c r="I22" s="70" t="s">
        <v>337</v>
      </c>
      <c r="J22" s="70" t="s">
        <v>337</v>
      </c>
      <c r="K22" s="59"/>
      <c r="L22" s="59">
        <v>1</v>
      </c>
      <c r="M22" s="60">
        <v>91</v>
      </c>
      <c r="N22" s="70" t="s">
        <v>461</v>
      </c>
      <c r="O22" s="10"/>
    </row>
    <row r="23" spans="3:15" ht="43.5" customHeight="1">
      <c r="C23" s="850" t="s">
        <v>289</v>
      </c>
      <c r="D23" s="851">
        <v>-13</v>
      </c>
      <c r="E23" s="851">
        <v>12</v>
      </c>
      <c r="F23" s="848">
        <v>16</v>
      </c>
      <c r="G23" s="851">
        <v>5</v>
      </c>
      <c r="H23" s="852">
        <v>15</v>
      </c>
      <c r="I23" s="70" t="s">
        <v>461</v>
      </c>
      <c r="J23" s="70" t="s">
        <v>337</v>
      </c>
      <c r="K23" s="59"/>
      <c r="L23" s="59">
        <v>28</v>
      </c>
      <c r="M23" s="60">
        <v>48</v>
      </c>
      <c r="N23" s="70">
        <v>71.42857142857142</v>
      </c>
      <c r="O23" s="10"/>
    </row>
    <row r="24" spans="3:9" ht="14.25">
      <c r="C24" s="849"/>
      <c r="I24" s="860"/>
    </row>
    <row r="25" spans="3:9" ht="14.25">
      <c r="C25" s="849"/>
      <c r="D25" s="857"/>
      <c r="E25" s="857"/>
      <c r="F25" s="857"/>
      <c r="G25" s="857"/>
      <c r="I25" s="860"/>
    </row>
    <row r="26" spans="2:14" ht="14.25">
      <c r="B26" s="861" t="s">
        <v>251</v>
      </c>
      <c r="C26" s="861" t="s">
        <v>288</v>
      </c>
      <c r="D26" s="862"/>
      <c r="E26" s="862"/>
      <c r="F26" s="862"/>
      <c r="G26" s="862"/>
      <c r="H26" s="863"/>
      <c r="I26" s="864"/>
      <c r="J26" s="862"/>
      <c r="K26" s="862"/>
      <c r="L26" s="862"/>
      <c r="M26" s="863"/>
      <c r="N26" s="862"/>
    </row>
    <row r="27" spans="2:14" ht="26.25" customHeight="1">
      <c r="B27" s="861" t="s">
        <v>371</v>
      </c>
      <c r="C27" s="979" t="s">
        <v>370</v>
      </c>
      <c r="D27" s="979"/>
      <c r="E27" s="979"/>
      <c r="F27" s="979"/>
      <c r="G27" s="979"/>
      <c r="H27" s="979"/>
      <c r="I27" s="979"/>
      <c r="J27" s="979"/>
      <c r="K27" s="979"/>
      <c r="L27" s="979"/>
      <c r="M27" s="979"/>
      <c r="N27" s="979"/>
    </row>
    <row r="28" spans="2:14" ht="14.25">
      <c r="B28" s="865" t="s">
        <v>337</v>
      </c>
      <c r="C28" s="861" t="s">
        <v>336</v>
      </c>
      <c r="D28" s="862"/>
      <c r="E28" s="862"/>
      <c r="F28" s="862"/>
      <c r="G28" s="862"/>
      <c r="H28" s="866"/>
      <c r="I28" s="867"/>
      <c r="J28" s="868"/>
      <c r="K28" s="868"/>
      <c r="L28" s="868"/>
      <c r="M28" s="866"/>
      <c r="N28" s="862"/>
    </row>
    <row r="29" spans="3:13" ht="14.25">
      <c r="C29" s="849"/>
      <c r="H29" s="869"/>
      <c r="I29" s="870"/>
      <c r="J29" s="871"/>
      <c r="K29" s="871"/>
      <c r="L29" s="871"/>
      <c r="M29" s="869"/>
    </row>
    <row r="30" spans="3:13" ht="14.25">
      <c r="C30" s="872"/>
      <c r="H30" s="869"/>
      <c r="I30" s="870"/>
      <c r="J30" s="871"/>
      <c r="K30" s="871"/>
      <c r="L30" s="871"/>
      <c r="M30" s="869"/>
    </row>
    <row r="31" spans="3:13" ht="14.25">
      <c r="C31" s="849"/>
      <c r="H31" s="869"/>
      <c r="I31" s="870"/>
      <c r="J31" s="871"/>
      <c r="K31" s="871"/>
      <c r="L31" s="871"/>
      <c r="M31" s="869"/>
    </row>
    <row r="32" spans="3:13" ht="14.25">
      <c r="C32" s="849"/>
      <c r="H32" s="869"/>
      <c r="I32" s="870"/>
      <c r="J32" s="871"/>
      <c r="K32" s="871"/>
      <c r="L32" s="871"/>
      <c r="M32" s="869"/>
    </row>
    <row r="33" spans="3:13" ht="14.25">
      <c r="C33" s="849"/>
      <c r="H33" s="869"/>
      <c r="I33" s="870"/>
      <c r="J33" s="871"/>
      <c r="K33" s="871"/>
      <c r="L33" s="871"/>
      <c r="M33" s="869"/>
    </row>
    <row r="34" spans="3:13" ht="14.25">
      <c r="C34" s="873"/>
      <c r="H34" s="869"/>
      <c r="I34" s="870"/>
      <c r="J34" s="871"/>
      <c r="K34" s="871"/>
      <c r="L34" s="871"/>
      <c r="M34" s="869"/>
    </row>
    <row r="35" spans="3:13" ht="14.25">
      <c r="C35" s="873"/>
      <c r="H35" s="869"/>
      <c r="I35" s="871"/>
      <c r="J35" s="871"/>
      <c r="K35" s="871"/>
      <c r="L35" s="871"/>
      <c r="M35" s="869"/>
    </row>
    <row r="36" spans="8:13" ht="14.25">
      <c r="H36" s="869"/>
      <c r="I36" s="871"/>
      <c r="J36" s="871"/>
      <c r="K36" s="871"/>
      <c r="L36" s="871"/>
      <c r="M36" s="869"/>
    </row>
    <row r="37" spans="8:13" ht="14.25">
      <c r="H37" s="869"/>
      <c r="I37" s="871"/>
      <c r="J37" s="871"/>
      <c r="K37" s="871"/>
      <c r="L37" s="871"/>
      <c r="M37" s="869"/>
    </row>
    <row r="38" spans="8:13" ht="14.25">
      <c r="H38" s="869"/>
      <c r="I38" s="871"/>
      <c r="J38" s="871"/>
      <c r="K38" s="871"/>
      <c r="L38" s="871"/>
      <c r="M38" s="869"/>
    </row>
    <row r="39" spans="8:13" ht="14.25">
      <c r="H39" s="858"/>
      <c r="I39" s="871"/>
      <c r="J39" s="871"/>
      <c r="K39" s="871"/>
      <c r="L39" s="871"/>
      <c r="M39" s="858"/>
    </row>
    <row r="40" spans="8:13" ht="14.25">
      <c r="H40" s="858"/>
      <c r="I40" s="871"/>
      <c r="J40" s="871"/>
      <c r="K40" s="871"/>
      <c r="L40" s="871"/>
      <c r="M40" s="858"/>
    </row>
    <row r="41" spans="8:13" ht="14.25">
      <c r="H41" s="858"/>
      <c r="I41" s="871"/>
      <c r="J41" s="871"/>
      <c r="K41" s="871"/>
      <c r="L41" s="871"/>
      <c r="M41" s="858"/>
    </row>
    <row r="42" spans="8:13" ht="14.25">
      <c r="H42" s="858"/>
      <c r="I42" s="871"/>
      <c r="J42" s="871"/>
      <c r="K42" s="871"/>
      <c r="L42" s="871"/>
      <c r="M42" s="858"/>
    </row>
    <row r="43" spans="8:13" ht="14.25">
      <c r="H43" s="858"/>
      <c r="I43" s="871"/>
      <c r="J43" s="871"/>
      <c r="K43" s="871"/>
      <c r="L43" s="871"/>
      <c r="M43" s="858"/>
    </row>
    <row r="44" spans="8:13" ht="14.25">
      <c r="H44" s="858"/>
      <c r="I44" s="871"/>
      <c r="J44" s="871"/>
      <c r="K44" s="871"/>
      <c r="L44" s="871"/>
      <c r="M44" s="858"/>
    </row>
    <row r="45" spans="8:13" ht="14.25">
      <c r="H45" s="858"/>
      <c r="I45" s="871"/>
      <c r="J45" s="871"/>
      <c r="K45" s="871"/>
      <c r="L45" s="871"/>
      <c r="M45" s="858"/>
    </row>
    <row r="46" spans="8:13" ht="14.25">
      <c r="H46" s="858"/>
      <c r="I46" s="871"/>
      <c r="J46" s="871"/>
      <c r="K46" s="871"/>
      <c r="L46" s="871"/>
      <c r="M46" s="858"/>
    </row>
    <row r="47" spans="8:13" ht="14.25">
      <c r="H47" s="858"/>
      <c r="I47" s="871"/>
      <c r="J47" s="871"/>
      <c r="K47" s="871"/>
      <c r="L47" s="871"/>
      <c r="M47" s="858"/>
    </row>
    <row r="48" spans="8:13" ht="14.25">
      <c r="H48" s="858"/>
      <c r="I48" s="871"/>
      <c r="J48" s="871"/>
      <c r="K48" s="871"/>
      <c r="L48" s="871"/>
      <c r="M48" s="858"/>
    </row>
    <row r="49" spans="8:13" ht="14.25">
      <c r="H49" s="858"/>
      <c r="I49" s="871"/>
      <c r="J49" s="871"/>
      <c r="K49" s="871"/>
      <c r="L49" s="871"/>
      <c r="M49" s="858"/>
    </row>
    <row r="50" spans="8:13" ht="14.25">
      <c r="H50" s="858"/>
      <c r="I50" s="871"/>
      <c r="J50" s="871"/>
      <c r="K50" s="871"/>
      <c r="L50" s="871"/>
      <c r="M50" s="858"/>
    </row>
    <row r="51" spans="8:13" ht="14.25">
      <c r="H51" s="858"/>
      <c r="I51" s="871"/>
      <c r="J51" s="871"/>
      <c r="K51" s="871"/>
      <c r="L51" s="871"/>
      <c r="M51" s="858"/>
    </row>
    <row r="52" spans="8:13" ht="14.25">
      <c r="H52" s="858"/>
      <c r="I52" s="871"/>
      <c r="J52" s="871"/>
      <c r="K52" s="871"/>
      <c r="L52" s="871"/>
      <c r="M52" s="858"/>
    </row>
    <row r="53" spans="8:13" ht="14.25">
      <c r="H53" s="858"/>
      <c r="I53" s="871"/>
      <c r="J53" s="871"/>
      <c r="K53" s="871"/>
      <c r="L53" s="871"/>
      <c r="M53" s="858"/>
    </row>
    <row r="54" spans="8:13" ht="14.25">
      <c r="H54" s="858"/>
      <c r="I54" s="871"/>
      <c r="J54" s="871"/>
      <c r="K54" s="871"/>
      <c r="L54" s="871"/>
      <c r="M54" s="858"/>
    </row>
    <row r="55" spans="8:13" ht="14.25">
      <c r="H55" s="858"/>
      <c r="I55" s="871"/>
      <c r="J55" s="871"/>
      <c r="K55" s="871"/>
      <c r="L55" s="871"/>
      <c r="M55" s="858"/>
    </row>
    <row r="56" spans="8:13" ht="14.25">
      <c r="H56" s="858"/>
      <c r="I56" s="871"/>
      <c r="J56" s="871"/>
      <c r="K56" s="871"/>
      <c r="L56" s="871"/>
      <c r="M56" s="858"/>
    </row>
    <row r="57" spans="8:13" ht="14.25">
      <c r="H57" s="858"/>
      <c r="I57" s="871"/>
      <c r="J57" s="871"/>
      <c r="K57" s="871"/>
      <c r="L57" s="871"/>
      <c r="M57" s="858"/>
    </row>
    <row r="58" spans="8:13" ht="14.25">
      <c r="H58" s="858"/>
      <c r="I58" s="871"/>
      <c r="J58" s="871"/>
      <c r="K58" s="871"/>
      <c r="L58" s="871"/>
      <c r="M58" s="858"/>
    </row>
    <row r="59" spans="8:13" ht="14.25">
      <c r="H59" s="858"/>
      <c r="I59" s="871"/>
      <c r="J59" s="871"/>
      <c r="K59" s="871"/>
      <c r="L59" s="871"/>
      <c r="M59" s="858"/>
    </row>
    <row r="60" spans="8:13" ht="14.25">
      <c r="H60" s="858"/>
      <c r="I60" s="871"/>
      <c r="J60" s="871"/>
      <c r="K60" s="871"/>
      <c r="L60" s="871"/>
      <c r="M60" s="858"/>
    </row>
    <row r="61" spans="8:13" ht="14.25">
      <c r="H61" s="858"/>
      <c r="I61" s="871"/>
      <c r="J61" s="871"/>
      <c r="K61" s="871"/>
      <c r="L61" s="871"/>
      <c r="M61" s="858"/>
    </row>
    <row r="62" spans="8:13" ht="14.25">
      <c r="H62" s="858"/>
      <c r="I62" s="871"/>
      <c r="J62" s="871"/>
      <c r="K62" s="871"/>
      <c r="L62" s="871"/>
      <c r="M62" s="858"/>
    </row>
    <row r="63" spans="8:13" ht="14.25">
      <c r="H63" s="858"/>
      <c r="I63" s="871"/>
      <c r="J63" s="871"/>
      <c r="K63" s="871"/>
      <c r="L63" s="871"/>
      <c r="M63" s="858"/>
    </row>
    <row r="64" spans="8:13" ht="14.25">
      <c r="H64" s="858"/>
      <c r="I64" s="871"/>
      <c r="J64" s="871"/>
      <c r="K64" s="871"/>
      <c r="L64" s="871"/>
      <c r="M64" s="858"/>
    </row>
    <row r="65" spans="8:13" ht="14.25">
      <c r="H65" s="858"/>
      <c r="I65" s="871"/>
      <c r="J65" s="871"/>
      <c r="K65" s="871"/>
      <c r="L65" s="871"/>
      <c r="M65" s="858"/>
    </row>
    <row r="66" spans="8:13" ht="14.25">
      <c r="H66" s="858"/>
      <c r="I66" s="871"/>
      <c r="J66" s="871"/>
      <c r="K66" s="871"/>
      <c r="L66" s="871"/>
      <c r="M66" s="858"/>
    </row>
    <row r="67" spans="8:13" ht="14.25">
      <c r="H67" s="858"/>
      <c r="I67" s="871"/>
      <c r="J67" s="871"/>
      <c r="K67" s="871"/>
      <c r="L67" s="871"/>
      <c r="M67" s="858"/>
    </row>
    <row r="68" spans="8:13" ht="14.25">
      <c r="H68" s="858"/>
      <c r="I68" s="871"/>
      <c r="J68" s="871"/>
      <c r="K68" s="871"/>
      <c r="L68" s="871"/>
      <c r="M68" s="858"/>
    </row>
    <row r="69" spans="8:13" ht="14.25">
      <c r="H69" s="858"/>
      <c r="I69" s="871"/>
      <c r="J69" s="871"/>
      <c r="K69" s="871"/>
      <c r="L69" s="871"/>
      <c r="M69" s="858"/>
    </row>
    <row r="70" spans="8:13" ht="14.25">
      <c r="H70" s="858"/>
      <c r="I70" s="871"/>
      <c r="J70" s="871"/>
      <c r="K70" s="871"/>
      <c r="L70" s="871"/>
      <c r="M70" s="858"/>
    </row>
    <row r="71" spans="8:13" ht="14.25">
      <c r="H71" s="858"/>
      <c r="I71" s="871"/>
      <c r="J71" s="871"/>
      <c r="K71" s="871"/>
      <c r="L71" s="871"/>
      <c r="M71" s="858"/>
    </row>
    <row r="72" spans="8:13" ht="14.25">
      <c r="H72" s="858"/>
      <c r="I72" s="871"/>
      <c r="J72" s="871"/>
      <c r="K72" s="871"/>
      <c r="L72" s="871"/>
      <c r="M72" s="858"/>
    </row>
    <row r="73" spans="8:13" ht="14.25">
      <c r="H73" s="858"/>
      <c r="I73" s="871"/>
      <c r="J73" s="871"/>
      <c r="K73" s="871"/>
      <c r="L73" s="871"/>
      <c r="M73" s="858"/>
    </row>
    <row r="74" spans="8:13" ht="14.25">
      <c r="H74" s="858"/>
      <c r="I74" s="871"/>
      <c r="J74" s="871"/>
      <c r="K74" s="871"/>
      <c r="L74" s="871"/>
      <c r="M74" s="858"/>
    </row>
    <row r="75" spans="8:13" ht="14.25">
      <c r="H75" s="858"/>
      <c r="I75" s="871"/>
      <c r="J75" s="871"/>
      <c r="K75" s="871"/>
      <c r="L75" s="871"/>
      <c r="M75" s="858"/>
    </row>
    <row r="76" spans="8:13" ht="14.25">
      <c r="H76" s="858"/>
      <c r="M76" s="858"/>
    </row>
    <row r="77" spans="8:13" ht="14.25">
      <c r="H77" s="858"/>
      <c r="M77" s="858"/>
    </row>
    <row r="78" spans="8:13" ht="14.25">
      <c r="H78" s="858"/>
      <c r="M78" s="858"/>
    </row>
    <row r="79" spans="8:13" ht="14.25">
      <c r="H79" s="858"/>
      <c r="M79" s="858"/>
    </row>
    <row r="80" spans="8:13" ht="14.25">
      <c r="H80" s="858"/>
      <c r="M80" s="858"/>
    </row>
    <row r="81" spans="8:13" ht="14.25">
      <c r="H81" s="858"/>
      <c r="M81" s="858"/>
    </row>
    <row r="82" spans="8:13" ht="14.25">
      <c r="H82" s="858"/>
      <c r="M82" s="858"/>
    </row>
    <row r="83" spans="8:13" ht="14.25">
      <c r="H83" s="858"/>
      <c r="M83" s="858"/>
    </row>
    <row r="84" spans="8:13" ht="14.25">
      <c r="H84" s="858"/>
      <c r="M84" s="858"/>
    </row>
    <row r="85" spans="8:13" ht="14.25">
      <c r="H85" s="858"/>
      <c r="M85" s="858"/>
    </row>
    <row r="86" spans="8:13" ht="14.25">
      <c r="H86" s="858"/>
      <c r="M86" s="858"/>
    </row>
    <row r="87" spans="8:13" ht="14.25">
      <c r="H87" s="858"/>
      <c r="M87" s="858"/>
    </row>
    <row r="88" spans="8:13" ht="14.25">
      <c r="H88" s="858"/>
      <c r="M88" s="858"/>
    </row>
    <row r="89" spans="8:13" ht="14.25">
      <c r="H89" s="858"/>
      <c r="M89" s="858"/>
    </row>
    <row r="90" spans="8:13" ht="14.25">
      <c r="H90" s="858"/>
      <c r="M90" s="858"/>
    </row>
    <row r="91" spans="8:13" ht="14.25">
      <c r="H91" s="858"/>
      <c r="M91" s="858"/>
    </row>
    <row r="92" spans="8:13" ht="14.25">
      <c r="H92" s="858"/>
      <c r="M92" s="858"/>
    </row>
    <row r="93" spans="8:13" ht="14.25">
      <c r="H93" s="858"/>
      <c r="M93" s="858"/>
    </row>
    <row r="94" spans="8:13" ht="14.25">
      <c r="H94" s="858"/>
      <c r="M94" s="858"/>
    </row>
    <row r="95" spans="8:13" ht="14.25">
      <c r="H95" s="858"/>
      <c r="M95" s="858"/>
    </row>
    <row r="96" spans="8:13" ht="14.25">
      <c r="H96" s="858"/>
      <c r="M96" s="858"/>
    </row>
    <row r="97" spans="8:13" ht="14.25">
      <c r="H97" s="858"/>
      <c r="M97" s="858"/>
    </row>
    <row r="98" spans="8:13" ht="14.25">
      <c r="H98" s="858"/>
      <c r="M98" s="858"/>
    </row>
    <row r="99" spans="8:13" ht="14.25">
      <c r="H99" s="858"/>
      <c r="M99" s="858"/>
    </row>
    <row r="100" spans="8:13" ht="14.25">
      <c r="H100" s="858"/>
      <c r="M100" s="858"/>
    </row>
    <row r="101" spans="8:13" ht="14.25">
      <c r="H101" s="858"/>
      <c r="M101" s="858"/>
    </row>
    <row r="102" spans="8:13" ht="14.25">
      <c r="H102" s="858"/>
      <c r="M102" s="858"/>
    </row>
    <row r="103" spans="8:13" ht="14.25">
      <c r="H103" s="858"/>
      <c r="M103" s="858"/>
    </row>
    <row r="104" spans="8:13" ht="14.25">
      <c r="H104" s="858"/>
      <c r="M104" s="858"/>
    </row>
    <row r="105" spans="8:13" ht="14.25">
      <c r="H105" s="858"/>
      <c r="M105" s="858"/>
    </row>
    <row r="106" spans="8:13" ht="14.25">
      <c r="H106" s="858"/>
      <c r="M106" s="858"/>
    </row>
    <row r="107" spans="8:13" ht="14.25">
      <c r="H107" s="858"/>
      <c r="M107" s="858"/>
    </row>
    <row r="108" spans="8:13" ht="14.25">
      <c r="H108" s="858"/>
      <c r="M108" s="858"/>
    </row>
    <row r="109" spans="8:13" ht="14.25">
      <c r="H109" s="858"/>
      <c r="M109" s="858"/>
    </row>
    <row r="110" spans="8:13" ht="14.25">
      <c r="H110" s="858"/>
      <c r="M110" s="858"/>
    </row>
    <row r="111" spans="8:13" ht="14.25">
      <c r="H111" s="858"/>
      <c r="M111" s="858"/>
    </row>
    <row r="112" spans="8:13" ht="14.25">
      <c r="H112" s="858"/>
      <c r="M112" s="858"/>
    </row>
    <row r="113" spans="8:13" ht="14.25">
      <c r="H113" s="858"/>
      <c r="M113" s="858"/>
    </row>
    <row r="114" spans="8:13" ht="14.25">
      <c r="H114" s="858"/>
      <c r="M114" s="858"/>
    </row>
    <row r="115" spans="8:13" ht="14.25">
      <c r="H115" s="858"/>
      <c r="M115" s="858"/>
    </row>
    <row r="116" spans="8:13" ht="14.25">
      <c r="H116" s="858"/>
      <c r="M116" s="858"/>
    </row>
    <row r="117" spans="8:13" ht="14.25">
      <c r="H117" s="858"/>
      <c r="M117" s="858"/>
    </row>
    <row r="118" spans="8:13" ht="14.25">
      <c r="H118" s="858"/>
      <c r="M118" s="858"/>
    </row>
    <row r="119" spans="8:13" ht="14.25">
      <c r="H119" s="858"/>
      <c r="M119" s="858"/>
    </row>
    <row r="120" spans="8:13" ht="14.25">
      <c r="H120" s="858"/>
      <c r="M120" s="858"/>
    </row>
    <row r="121" spans="8:13" ht="14.25">
      <c r="H121" s="858"/>
      <c r="M121" s="858"/>
    </row>
    <row r="122" spans="8:13" ht="14.25">
      <c r="H122" s="858"/>
      <c r="M122" s="858"/>
    </row>
    <row r="123" spans="8:13" ht="14.25">
      <c r="H123" s="858"/>
      <c r="M123" s="858"/>
    </row>
    <row r="124" spans="8:13" ht="14.25">
      <c r="H124" s="858"/>
      <c r="M124" s="858"/>
    </row>
    <row r="125" spans="8:13" ht="14.25">
      <c r="H125" s="858"/>
      <c r="M125" s="858"/>
    </row>
    <row r="126" spans="8:13" ht="14.25">
      <c r="H126" s="858"/>
      <c r="M126" s="858"/>
    </row>
    <row r="127" spans="8:13" ht="14.25">
      <c r="H127" s="858"/>
      <c r="M127" s="858"/>
    </row>
    <row r="128" spans="8:13" ht="14.25">
      <c r="H128" s="858"/>
      <c r="M128" s="858"/>
    </row>
    <row r="129" spans="8:13" ht="14.25">
      <c r="H129" s="858"/>
      <c r="M129" s="858"/>
    </row>
    <row r="130" spans="8:13" ht="14.25">
      <c r="H130" s="858"/>
      <c r="M130" s="858"/>
    </row>
    <row r="131" spans="8:13" ht="14.25">
      <c r="H131" s="858"/>
      <c r="M131" s="858"/>
    </row>
    <row r="132" spans="8:13" ht="14.25">
      <c r="H132" s="858"/>
      <c r="M132" s="858"/>
    </row>
    <row r="133" spans="8:13" ht="14.25">
      <c r="H133" s="858"/>
      <c r="M133" s="858"/>
    </row>
    <row r="134" spans="8:13" ht="14.25">
      <c r="H134" s="858"/>
      <c r="M134" s="858"/>
    </row>
    <row r="135" spans="8:13" ht="14.25">
      <c r="H135" s="858"/>
      <c r="M135" s="858"/>
    </row>
    <row r="136" spans="8:13" ht="14.25">
      <c r="H136" s="858"/>
      <c r="M136" s="858"/>
    </row>
    <row r="137" spans="8:13" ht="14.25">
      <c r="H137" s="858"/>
      <c r="M137" s="858"/>
    </row>
    <row r="138" spans="8:13" ht="14.25">
      <c r="H138" s="858"/>
      <c r="M138" s="858"/>
    </row>
    <row r="139" spans="8:13" ht="14.25">
      <c r="H139" s="858"/>
      <c r="M139" s="858"/>
    </row>
    <row r="140" spans="8:13" ht="14.25">
      <c r="H140" s="858"/>
      <c r="M140" s="858"/>
    </row>
    <row r="141" spans="8:13" ht="14.25">
      <c r="H141" s="858"/>
      <c r="M141" s="858"/>
    </row>
    <row r="142" spans="8:13" ht="14.25">
      <c r="H142" s="858"/>
      <c r="M142" s="858"/>
    </row>
    <row r="143" spans="8:13" ht="14.25">
      <c r="H143" s="858"/>
      <c r="M143" s="858"/>
    </row>
    <row r="144" spans="8:13" ht="14.25">
      <c r="H144" s="875"/>
      <c r="M144" s="875"/>
    </row>
    <row r="145" spans="8:13" ht="14.25">
      <c r="H145" s="875"/>
      <c r="M145" s="875"/>
    </row>
    <row r="146" spans="8:13" ht="14.25">
      <c r="H146" s="875"/>
      <c r="M146" s="875"/>
    </row>
    <row r="147" spans="8:13" ht="14.25">
      <c r="H147" s="875"/>
      <c r="M147" s="875"/>
    </row>
    <row r="148" spans="8:13" ht="14.25">
      <c r="H148" s="875"/>
      <c r="M148" s="875"/>
    </row>
  </sheetData>
  <sheetProtection/>
  <mergeCells count="2">
    <mergeCell ref="A2:C2"/>
    <mergeCell ref="C27:N27"/>
  </mergeCells>
  <hyperlinks>
    <hyperlink ref="A2" location="Index!A1" display="Back to Index"/>
  </hyperlinks>
  <printOptions gridLines="1"/>
  <pageMargins left="0.551181102362205" right="0.551181102362205" top="0.984251968503937" bottom="0.984251968503937" header="0.511811023622047" footer="0.511811023622047"/>
  <pageSetup fitToHeight="1" fitToWidth="1" horizontalDpi="600" verticalDpi="600" orientation="portrait" scale="70" r:id="rId1"/>
  <headerFooter alignWithMargins="0">
    <oddHeader>&amp;C&amp;A</oddHeader>
    <oddFooter>&amp;L&amp;Z&amp;F &amp;D &amp;T</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S148"/>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2" sqref="D2"/>
    </sheetView>
  </sheetViews>
  <sheetFormatPr defaultColWidth="9.140625" defaultRowHeight="12.75"/>
  <cols>
    <col min="1" max="1" width="2.140625" style="12" customWidth="1"/>
    <col min="2" max="2" width="3.140625" style="12" customWidth="1"/>
    <col min="3" max="3" width="57.28125" style="5" customWidth="1"/>
    <col min="4" max="7" width="9.28125" style="40" customWidth="1"/>
    <col min="8" max="8" width="9.28125" style="57" bestFit="1" customWidth="1"/>
    <col min="9" max="9" width="8.28125" style="40" customWidth="1"/>
    <col min="10" max="10" width="8.00390625" style="40" customWidth="1"/>
    <col min="11" max="12" width="10.28125" style="40" customWidth="1"/>
    <col min="13" max="13" width="9.28125" style="57" customWidth="1"/>
    <col min="14" max="14" width="7.421875" style="40" customWidth="1"/>
    <col min="15" max="16384" width="9.140625" style="12" customWidth="1"/>
  </cols>
  <sheetData>
    <row r="1" spans="1:14" s="24" customFormat="1" ht="19.5" customHeight="1">
      <c r="A1" s="23" t="s">
        <v>0</v>
      </c>
      <c r="D1" s="61"/>
      <c r="E1" s="61"/>
      <c r="F1" s="61"/>
      <c r="G1" s="61"/>
      <c r="H1" s="61"/>
      <c r="I1" s="61"/>
      <c r="J1" s="61"/>
      <c r="K1" s="61"/>
      <c r="L1" s="61"/>
      <c r="M1" s="61"/>
      <c r="N1" s="61"/>
    </row>
    <row r="2" spans="1:14" s="26" customFormat="1" ht="75" customHeight="1">
      <c r="A2" s="980" t="s">
        <v>52</v>
      </c>
      <c r="B2" s="980"/>
      <c r="C2" s="980"/>
      <c r="D2" s="139" t="s">
        <v>332</v>
      </c>
      <c r="E2" s="139" t="s">
        <v>341</v>
      </c>
      <c r="F2" s="139" t="s">
        <v>388</v>
      </c>
      <c r="G2" s="139" t="s">
        <v>425</v>
      </c>
      <c r="H2" s="139" t="s">
        <v>440</v>
      </c>
      <c r="I2" s="139" t="s">
        <v>441</v>
      </c>
      <c r="J2" s="139" t="s">
        <v>442</v>
      </c>
      <c r="K2" s="712"/>
      <c r="L2" s="139" t="s">
        <v>443</v>
      </c>
      <c r="M2" s="139" t="s">
        <v>444</v>
      </c>
      <c r="N2" s="139" t="s">
        <v>445</v>
      </c>
    </row>
    <row r="3" spans="1:14" s="14" customFormat="1" ht="14.25" customHeight="1">
      <c r="A3" s="4"/>
      <c r="D3" s="7"/>
      <c r="E3" s="7"/>
      <c r="F3" s="7"/>
      <c r="G3" s="7"/>
      <c r="H3" s="62"/>
      <c r="I3" s="7"/>
      <c r="J3" s="7"/>
      <c r="K3" s="7"/>
      <c r="L3" s="7"/>
      <c r="M3" s="62"/>
      <c r="N3" s="16"/>
    </row>
    <row r="4" spans="1:14" s="14" customFormat="1" ht="14.25" customHeight="1">
      <c r="A4" s="29" t="s">
        <v>355</v>
      </c>
      <c r="D4" s="7"/>
      <c r="E4" s="7"/>
      <c r="F4" s="7"/>
      <c r="G4" s="7"/>
      <c r="H4" s="62"/>
      <c r="I4" s="59"/>
      <c r="J4" s="7"/>
      <c r="K4" s="7"/>
      <c r="L4" s="7"/>
      <c r="M4" s="62"/>
      <c r="N4" s="16"/>
    </row>
    <row r="5" spans="1:19" s="8" customFormat="1" ht="17.25">
      <c r="A5" s="15" t="s">
        <v>308</v>
      </c>
      <c r="D5" s="7">
        <v>1357</v>
      </c>
      <c r="E5" s="7">
        <v>1398</v>
      </c>
      <c r="F5" s="7">
        <v>1418</v>
      </c>
      <c r="G5" s="7">
        <v>1481</v>
      </c>
      <c r="H5" s="62">
        <v>1501</v>
      </c>
      <c r="I5" s="7">
        <v>1.3504388926401045</v>
      </c>
      <c r="J5" s="7">
        <v>10.611643330876941</v>
      </c>
      <c r="K5" s="7"/>
      <c r="L5" s="7">
        <v>5130</v>
      </c>
      <c r="M5" s="62">
        <v>5798</v>
      </c>
      <c r="N5" s="7">
        <v>13.021442495126712</v>
      </c>
      <c r="Q5" s="264"/>
      <c r="R5" s="264"/>
      <c r="S5" s="264"/>
    </row>
    <row r="6" spans="2:19" s="8" customFormat="1" ht="15">
      <c r="B6" s="15" t="s">
        <v>25</v>
      </c>
      <c r="D6" s="7">
        <v>691</v>
      </c>
      <c r="E6" s="7">
        <v>785</v>
      </c>
      <c r="F6" s="7">
        <v>783</v>
      </c>
      <c r="G6" s="7">
        <v>813</v>
      </c>
      <c r="H6" s="62">
        <v>804</v>
      </c>
      <c r="I6" s="51">
        <v>-1.1070110701106972</v>
      </c>
      <c r="J6" s="7">
        <v>16.353111432706214</v>
      </c>
      <c r="K6" s="7"/>
      <c r="L6" s="7">
        <v>2805</v>
      </c>
      <c r="M6" s="62">
        <v>3185</v>
      </c>
      <c r="N6" s="7">
        <v>13.547237076648845</v>
      </c>
      <c r="Q6" s="264"/>
      <c r="R6" s="264"/>
      <c r="S6" s="264"/>
    </row>
    <row r="7" spans="2:19" s="8" customFormat="1" ht="15">
      <c r="B7" s="15" t="s">
        <v>26</v>
      </c>
      <c r="D7" s="7">
        <v>666</v>
      </c>
      <c r="E7" s="7">
        <v>613</v>
      </c>
      <c r="F7" s="7">
        <v>635</v>
      </c>
      <c r="G7" s="7">
        <v>668</v>
      </c>
      <c r="H7" s="62">
        <v>697</v>
      </c>
      <c r="I7" s="7">
        <v>4.341317365269459</v>
      </c>
      <c r="J7" s="7">
        <v>4.654654654654644</v>
      </c>
      <c r="K7" s="7"/>
      <c r="L7" s="7">
        <v>2325</v>
      </c>
      <c r="M7" s="62">
        <v>2613</v>
      </c>
      <c r="N7" s="7">
        <v>12.387096774193541</v>
      </c>
      <c r="Q7" s="264"/>
      <c r="R7" s="264"/>
      <c r="S7" s="264"/>
    </row>
    <row r="8" spans="2:19" ht="15">
      <c r="B8" s="15"/>
      <c r="C8" s="17" t="s">
        <v>27</v>
      </c>
      <c r="D8" s="59">
        <v>109</v>
      </c>
      <c r="E8" s="59">
        <v>100</v>
      </c>
      <c r="F8" s="59">
        <v>110</v>
      </c>
      <c r="G8" s="59">
        <v>111</v>
      </c>
      <c r="H8" s="60">
        <v>122</v>
      </c>
      <c r="I8" s="59">
        <v>9.90990990990992</v>
      </c>
      <c r="J8" s="59">
        <v>11.926605504587151</v>
      </c>
      <c r="K8" s="59"/>
      <c r="L8" s="59">
        <v>408</v>
      </c>
      <c r="M8" s="60">
        <v>443</v>
      </c>
      <c r="N8" s="59">
        <v>8.578431372549012</v>
      </c>
      <c r="P8" s="8"/>
      <c r="Q8" s="264"/>
      <c r="R8" s="264"/>
      <c r="S8" s="264"/>
    </row>
    <row r="9" spans="2:19" ht="15">
      <c r="B9" s="15"/>
      <c r="C9" s="17" t="s">
        <v>28</v>
      </c>
      <c r="D9" s="59">
        <v>241</v>
      </c>
      <c r="E9" s="59">
        <v>238</v>
      </c>
      <c r="F9" s="59">
        <v>220</v>
      </c>
      <c r="G9" s="59">
        <v>225</v>
      </c>
      <c r="H9" s="60">
        <v>254</v>
      </c>
      <c r="I9" s="70">
        <v>12.888888888888882</v>
      </c>
      <c r="J9" s="59">
        <v>5.394190871369298</v>
      </c>
      <c r="K9" s="59"/>
      <c r="L9" s="59">
        <v>873</v>
      </c>
      <c r="M9" s="60">
        <v>937</v>
      </c>
      <c r="N9" s="70">
        <v>7.3310423825887705</v>
      </c>
      <c r="P9" s="8"/>
      <c r="Q9" s="264"/>
      <c r="R9" s="264"/>
      <c r="S9" s="264"/>
    </row>
    <row r="10" spans="2:19" ht="15">
      <c r="B10" s="15"/>
      <c r="C10" s="17" t="s">
        <v>29</v>
      </c>
      <c r="D10" s="59">
        <v>84</v>
      </c>
      <c r="E10" s="59">
        <v>80</v>
      </c>
      <c r="F10" s="59">
        <v>99</v>
      </c>
      <c r="G10" s="59">
        <v>89</v>
      </c>
      <c r="H10" s="60">
        <v>92</v>
      </c>
      <c r="I10" s="70">
        <v>3.370786516853941</v>
      </c>
      <c r="J10" s="59">
        <v>9.523809523809534</v>
      </c>
      <c r="K10" s="59"/>
      <c r="L10" s="59">
        <v>292</v>
      </c>
      <c r="M10" s="60">
        <v>360</v>
      </c>
      <c r="N10" s="59">
        <v>23.28767123287672</v>
      </c>
      <c r="P10" s="8"/>
      <c r="Q10" s="264"/>
      <c r="R10" s="264"/>
      <c r="S10" s="264"/>
    </row>
    <row r="11" spans="3:19" ht="15">
      <c r="C11" s="17" t="s">
        <v>30</v>
      </c>
      <c r="D11" s="59">
        <v>232</v>
      </c>
      <c r="E11" s="59">
        <v>195</v>
      </c>
      <c r="F11" s="59">
        <v>206</v>
      </c>
      <c r="G11" s="59">
        <v>243</v>
      </c>
      <c r="H11" s="60">
        <v>229</v>
      </c>
      <c r="I11" s="59">
        <v>-5.7613168724279795</v>
      </c>
      <c r="J11" s="59">
        <v>-1.2931034482758674</v>
      </c>
      <c r="K11" s="59"/>
      <c r="L11" s="59">
        <v>752</v>
      </c>
      <c r="M11" s="60">
        <v>873</v>
      </c>
      <c r="N11" s="59">
        <v>16.09042553191489</v>
      </c>
      <c r="P11" s="8"/>
      <c r="Q11" s="264"/>
      <c r="R11" s="264"/>
      <c r="S11" s="264"/>
    </row>
    <row r="12" spans="3:16" ht="15">
      <c r="C12" s="12"/>
      <c r="D12" s="59"/>
      <c r="E12" s="59"/>
      <c r="F12" s="59"/>
      <c r="G12" s="59"/>
      <c r="H12" s="182"/>
      <c r="I12" s="59"/>
      <c r="J12" s="59"/>
      <c r="K12" s="59"/>
      <c r="L12" s="59"/>
      <c r="M12" s="60"/>
      <c r="N12" s="59"/>
      <c r="P12" s="8"/>
    </row>
    <row r="13" spans="1:16" s="14" customFormat="1" ht="14.25" customHeight="1">
      <c r="A13" s="44" t="s">
        <v>70</v>
      </c>
      <c r="D13" s="59"/>
      <c r="E13" s="59"/>
      <c r="F13" s="59"/>
      <c r="G13" s="59"/>
      <c r="H13" s="182"/>
      <c r="I13" s="59"/>
      <c r="J13" s="59"/>
      <c r="K13" s="59"/>
      <c r="L13" s="59"/>
      <c r="M13" s="60"/>
      <c r="N13" s="16"/>
      <c r="P13" s="8"/>
    </row>
    <row r="14" spans="2:19" s="10" customFormat="1" ht="15">
      <c r="B14" s="10" t="s">
        <v>408</v>
      </c>
      <c r="D14" s="59">
        <v>78</v>
      </c>
      <c r="E14" s="59">
        <v>77</v>
      </c>
      <c r="F14" s="59">
        <v>83</v>
      </c>
      <c r="G14" s="59">
        <v>84</v>
      </c>
      <c r="H14" s="60">
        <v>87</v>
      </c>
      <c r="I14" s="70">
        <v>3.571428571428581</v>
      </c>
      <c r="J14" s="59">
        <v>11.538461538461542</v>
      </c>
      <c r="K14" s="183"/>
      <c r="L14" s="183">
        <v>297</v>
      </c>
      <c r="M14" s="60">
        <v>331</v>
      </c>
      <c r="N14" s="59">
        <v>11.44781144781144</v>
      </c>
      <c r="P14" s="8"/>
      <c r="Q14" s="264"/>
      <c r="R14" s="264"/>
      <c r="S14" s="264"/>
    </row>
    <row r="15" spans="3:16" ht="4.5" customHeight="1">
      <c r="C15" s="12"/>
      <c r="D15" s="59"/>
      <c r="E15" s="59"/>
      <c r="F15" s="59"/>
      <c r="G15" s="59"/>
      <c r="H15" s="60"/>
      <c r="I15" s="166"/>
      <c r="J15" s="59"/>
      <c r="K15" s="59"/>
      <c r="L15" s="59"/>
      <c r="M15" s="60"/>
      <c r="N15" s="59"/>
      <c r="P15" s="8"/>
    </row>
    <row r="16" spans="2:19" ht="15">
      <c r="B16" s="18" t="s">
        <v>292</v>
      </c>
      <c r="C16" s="12"/>
      <c r="D16" s="59">
        <v>24174</v>
      </c>
      <c r="E16" s="59">
        <v>25731</v>
      </c>
      <c r="F16" s="59">
        <v>25697</v>
      </c>
      <c r="G16" s="59">
        <v>26418</v>
      </c>
      <c r="H16" s="60">
        <v>26857</v>
      </c>
      <c r="I16" s="70">
        <v>1.6617457793928425</v>
      </c>
      <c r="J16" s="70">
        <v>11.09870108380906</v>
      </c>
      <c r="K16" s="70"/>
      <c r="L16" s="70">
        <v>24174</v>
      </c>
      <c r="M16" s="60">
        <v>26857</v>
      </c>
      <c r="N16" s="59">
        <v>11.09870108380906</v>
      </c>
      <c r="P16" s="8"/>
      <c r="Q16" s="264"/>
      <c r="R16" s="264"/>
      <c r="S16" s="264"/>
    </row>
    <row r="17" spans="2:19" s="366" customFormat="1" ht="31.5" customHeight="1">
      <c r="B17" s="981" t="s">
        <v>410</v>
      </c>
      <c r="C17" s="981"/>
      <c r="D17" s="367">
        <v>21099</v>
      </c>
      <c r="E17" s="367">
        <v>21322</v>
      </c>
      <c r="F17" s="367">
        <v>21179</v>
      </c>
      <c r="G17" s="367">
        <v>21780</v>
      </c>
      <c r="H17" s="880">
        <v>22147</v>
      </c>
      <c r="I17" s="926">
        <v>1.6850321395776025</v>
      </c>
      <c r="J17" s="926">
        <v>4.967060050239347</v>
      </c>
      <c r="K17" s="70"/>
      <c r="L17" s="926">
        <v>21099</v>
      </c>
      <c r="M17" s="880">
        <v>22147</v>
      </c>
      <c r="N17" s="926">
        <v>4.967060050239347</v>
      </c>
      <c r="P17" s="8"/>
      <c r="Q17" s="264"/>
      <c r="R17" s="264"/>
      <c r="S17" s="264"/>
    </row>
    <row r="18" spans="4:14" ht="14.25">
      <c r="D18" s="59"/>
      <c r="E18" s="59"/>
      <c r="F18" s="59"/>
      <c r="G18" s="59"/>
      <c r="H18" s="60"/>
      <c r="I18" s="399"/>
      <c r="J18" s="59"/>
      <c r="K18" s="59"/>
      <c r="L18" s="59"/>
      <c r="M18" s="60"/>
      <c r="N18" s="59"/>
    </row>
    <row r="19" spans="4:14" ht="14.25">
      <c r="D19" s="59"/>
      <c r="E19" s="59"/>
      <c r="F19" s="59"/>
      <c r="G19" s="59"/>
      <c r="H19" s="60"/>
      <c r="I19" s="247"/>
      <c r="J19" s="59"/>
      <c r="K19" s="59"/>
      <c r="L19" s="59"/>
      <c r="M19" s="60"/>
      <c r="N19" s="59"/>
    </row>
    <row r="20" spans="4:14" ht="14.25">
      <c r="D20" s="59"/>
      <c r="E20" s="59"/>
      <c r="F20" s="59"/>
      <c r="G20" s="59"/>
      <c r="H20" s="60"/>
      <c r="I20" s="247"/>
      <c r="J20" s="59"/>
      <c r="K20" s="59"/>
      <c r="L20" s="59"/>
      <c r="M20" s="60"/>
      <c r="N20" s="59"/>
    </row>
    <row r="21" spans="2:13" ht="14.25">
      <c r="B21" s="199" t="s">
        <v>251</v>
      </c>
      <c r="C21" s="199" t="s">
        <v>421</v>
      </c>
      <c r="D21" s="156"/>
      <c r="E21" s="156"/>
      <c r="F21" s="156"/>
      <c r="G21" s="156"/>
      <c r="H21" s="60"/>
      <c r="I21" s="247"/>
      <c r="M21" s="206"/>
    </row>
    <row r="22" spans="2:13" ht="14.25">
      <c r="B22" s="199" t="s">
        <v>315</v>
      </c>
      <c r="C22" s="801" t="s">
        <v>409</v>
      </c>
      <c r="D22" s="156"/>
      <c r="E22" s="156"/>
      <c r="F22" s="156"/>
      <c r="G22" s="156"/>
      <c r="H22" s="206"/>
      <c r="I22" s="247"/>
      <c r="M22" s="206"/>
    </row>
    <row r="23" spans="4:13" ht="14.25">
      <c r="D23" s="156"/>
      <c r="E23" s="156"/>
      <c r="F23" s="156"/>
      <c r="G23" s="156"/>
      <c r="H23" s="206"/>
      <c r="M23" s="206"/>
    </row>
    <row r="24" spans="4:13" ht="14.25">
      <c r="D24" s="156"/>
      <c r="E24" s="156"/>
      <c r="F24" s="156"/>
      <c r="G24" s="156"/>
      <c r="H24" s="206"/>
      <c r="M24" s="206"/>
    </row>
    <row r="25" spans="8:13" ht="14.25">
      <c r="H25" s="206"/>
      <c r="M25" s="206"/>
    </row>
    <row r="26" spans="8:13" ht="14.25">
      <c r="H26" s="206"/>
      <c r="M26" s="206"/>
    </row>
    <row r="27" spans="8:13" ht="14.25">
      <c r="H27" s="206"/>
      <c r="M27" s="206"/>
    </row>
    <row r="28" spans="8:13" ht="14.25">
      <c r="H28" s="206"/>
      <c r="M28" s="206"/>
    </row>
    <row r="29" spans="8:13" ht="14.25">
      <c r="H29" s="206"/>
      <c r="M29" s="206"/>
    </row>
    <row r="30" spans="8:13" ht="14.25">
      <c r="H30" s="206"/>
      <c r="M30" s="206"/>
    </row>
    <row r="31" spans="8:13" ht="14.25">
      <c r="H31" s="206"/>
      <c r="M31" s="206"/>
    </row>
    <row r="32" spans="8:13" ht="14.25">
      <c r="H32" s="206"/>
      <c r="M32" s="206"/>
    </row>
    <row r="33" spans="8:13" ht="14.25">
      <c r="H33" s="206"/>
      <c r="M33" s="206"/>
    </row>
    <row r="34" spans="8:13" ht="14.25">
      <c r="H34" s="206"/>
      <c r="M34" s="206"/>
    </row>
    <row r="35" spans="8:13" ht="14.25">
      <c r="H35" s="206"/>
      <c r="M35" s="206"/>
    </row>
    <row r="36" spans="8:13" ht="14.25">
      <c r="H36" s="206"/>
      <c r="M36" s="206"/>
    </row>
    <row r="37" spans="8:13" ht="14.25">
      <c r="H37" s="206"/>
      <c r="M37" s="206"/>
    </row>
    <row r="38" spans="8:13" ht="14.25">
      <c r="H38" s="206"/>
      <c r="M38" s="206"/>
    </row>
    <row r="39" spans="8:13" ht="14.25">
      <c r="H39" s="206"/>
      <c r="M39" s="206"/>
    </row>
    <row r="40" spans="8:13" ht="14.25">
      <c r="H40" s="206"/>
      <c r="M40" s="206"/>
    </row>
    <row r="41" spans="8:13" ht="14.25">
      <c r="H41" s="206"/>
      <c r="M41" s="206"/>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91"/>
      <c r="M143" s="191"/>
    </row>
    <row r="144" spans="8:13" ht="14.25">
      <c r="H144" s="191"/>
      <c r="M144" s="191"/>
    </row>
    <row r="145" spans="8:13" ht="14.25">
      <c r="H145" s="191"/>
      <c r="M145" s="191"/>
    </row>
    <row r="146" spans="8:13" ht="14.25">
      <c r="H146" s="191"/>
      <c r="M146" s="191"/>
    </row>
    <row r="147" spans="8:13" ht="14.25">
      <c r="H147" s="191"/>
      <c r="M147" s="191"/>
    </row>
    <row r="148" spans="8:13" ht="14.25">
      <c r="H148" s="191"/>
      <c r="M148" s="191"/>
    </row>
  </sheetData>
  <sheetProtection/>
  <mergeCells count="2">
    <mergeCell ref="A2:C2"/>
    <mergeCell ref="B17:C17"/>
  </mergeCells>
  <hyperlinks>
    <hyperlink ref="A2" location="Index!A1" display="Back to Index"/>
  </hyperlinks>
  <printOptions/>
  <pageMargins left="0.75" right="0.75" top="1" bottom="1" header="0.5" footer="0.5"/>
  <pageSetup fitToHeight="1" fitToWidth="1" horizontalDpi="600" verticalDpi="600" orientation="landscape" scale="91" r:id="rId1"/>
  <headerFooter alignWithMargins="0">
    <oddFooter>&amp;L&amp;Z&amp;F&amp;A&amp;R&amp;D&amp;T</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A1:O157"/>
  <sheetViews>
    <sheetView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6" sqref="N6"/>
    </sheetView>
  </sheetViews>
  <sheetFormatPr defaultColWidth="9.140625" defaultRowHeight="12.75"/>
  <cols>
    <col min="1" max="1" width="2.8515625" style="502" customWidth="1"/>
    <col min="2" max="2" width="4.28125" style="502" customWidth="1"/>
    <col min="3" max="3" width="69.8515625" style="513" customWidth="1"/>
    <col min="4" max="7" width="10.7109375" style="505" customWidth="1"/>
    <col min="8" max="8" width="10.7109375" style="506" customWidth="1"/>
    <col min="9" max="9" width="10.7109375" style="505" customWidth="1"/>
    <col min="10" max="10" width="10.7109375" style="512" customWidth="1"/>
    <col min="11" max="11" width="9.421875" style="505" customWidth="1"/>
    <col min="12" max="12" width="10.7109375" style="505" customWidth="1"/>
    <col min="13" max="13" width="10.7109375" style="506" customWidth="1"/>
    <col min="14" max="14" width="9.140625" style="505" customWidth="1"/>
    <col min="15" max="16384" width="9.140625" style="502" customWidth="1"/>
  </cols>
  <sheetData>
    <row r="1" spans="1:14" s="486" customFormat="1" ht="20.25">
      <c r="A1" s="485" t="s">
        <v>5</v>
      </c>
      <c r="D1" s="487"/>
      <c r="E1" s="487"/>
      <c r="F1" s="487"/>
      <c r="G1" s="487"/>
      <c r="H1" s="487"/>
      <c r="I1" s="487"/>
      <c r="J1" s="697"/>
      <c r="K1" s="487"/>
      <c r="L1" s="487"/>
      <c r="M1" s="487"/>
      <c r="N1" s="487"/>
    </row>
    <row r="2" spans="1:14" s="489" customFormat="1" ht="45">
      <c r="A2" s="982" t="s">
        <v>52</v>
      </c>
      <c r="B2" s="982"/>
      <c r="C2" s="982"/>
      <c r="D2" s="488" t="s">
        <v>332</v>
      </c>
      <c r="E2" s="488" t="s">
        <v>341</v>
      </c>
      <c r="F2" s="488" t="s">
        <v>388</v>
      </c>
      <c r="G2" s="488" t="s">
        <v>425</v>
      </c>
      <c r="H2" s="139" t="s">
        <v>440</v>
      </c>
      <c r="I2" s="139" t="s">
        <v>441</v>
      </c>
      <c r="J2" s="139" t="s">
        <v>442</v>
      </c>
      <c r="K2" s="712"/>
      <c r="L2" s="139" t="s">
        <v>443</v>
      </c>
      <c r="M2" s="139" t="s">
        <v>444</v>
      </c>
      <c r="N2" s="139" t="s">
        <v>445</v>
      </c>
    </row>
    <row r="3" spans="1:14" s="491" customFormat="1" ht="10.5" customHeight="1">
      <c r="A3" s="490"/>
      <c r="D3" s="492"/>
      <c r="E3" s="492"/>
      <c r="F3" s="492"/>
      <c r="G3" s="492"/>
      <c r="H3" s="493"/>
      <c r="I3" s="492"/>
      <c r="J3" s="498"/>
      <c r="K3" s="492"/>
      <c r="L3" s="492"/>
      <c r="M3" s="493"/>
      <c r="N3" s="492"/>
    </row>
    <row r="4" spans="1:14" s="491" customFormat="1" ht="15">
      <c r="A4" s="29" t="s">
        <v>355</v>
      </c>
      <c r="D4" s="494"/>
      <c r="E4" s="494"/>
      <c r="F4" s="494"/>
      <c r="G4" s="494"/>
      <c r="H4" s="495"/>
      <c r="I4" s="496"/>
      <c r="J4" s="499"/>
      <c r="K4" s="496"/>
      <c r="L4" s="492"/>
      <c r="M4" s="493"/>
      <c r="N4" s="492"/>
    </row>
    <row r="5" spans="1:14" s="497" customFormat="1" ht="15">
      <c r="A5" s="15" t="s">
        <v>5</v>
      </c>
      <c r="D5" s="492">
        <v>225</v>
      </c>
      <c r="E5" s="492">
        <v>164</v>
      </c>
      <c r="F5" s="492">
        <v>105</v>
      </c>
      <c r="G5" s="492">
        <v>236</v>
      </c>
      <c r="H5" s="62">
        <v>205</v>
      </c>
      <c r="I5" s="51">
        <v>-13.135593220338981</v>
      </c>
      <c r="J5" s="51">
        <v>-8.888888888888891</v>
      </c>
      <c r="K5" s="7"/>
      <c r="L5" s="7">
        <v>1544</v>
      </c>
      <c r="M5" s="62">
        <v>710</v>
      </c>
      <c r="N5" s="51">
        <v>-54.01554404145077</v>
      </c>
    </row>
    <row r="6" spans="2:14" s="497" customFormat="1" ht="17.25">
      <c r="B6" s="15" t="s">
        <v>413</v>
      </c>
      <c r="D6" s="499">
        <v>-5</v>
      </c>
      <c r="E6" s="499">
        <v>7</v>
      </c>
      <c r="F6" s="499">
        <v>7</v>
      </c>
      <c r="G6" s="499">
        <v>9</v>
      </c>
      <c r="H6" s="681">
        <v>-24</v>
      </c>
      <c r="I6" s="51" t="s">
        <v>337</v>
      </c>
      <c r="J6" s="51" t="s">
        <v>460</v>
      </c>
      <c r="K6" s="51"/>
      <c r="L6" s="51">
        <v>-855</v>
      </c>
      <c r="M6" s="681">
        <v>-1</v>
      </c>
      <c r="N6" s="51">
        <v>99.88304093567251</v>
      </c>
    </row>
    <row r="7" spans="2:14" s="497" customFormat="1" ht="17.25">
      <c r="B7" s="15" t="s">
        <v>439</v>
      </c>
      <c r="C7" s="500"/>
      <c r="D7" s="492">
        <v>228</v>
      </c>
      <c r="E7" s="492">
        <v>157</v>
      </c>
      <c r="F7" s="492">
        <v>98</v>
      </c>
      <c r="G7" s="492">
        <v>225</v>
      </c>
      <c r="H7" s="62">
        <v>229</v>
      </c>
      <c r="I7" s="51">
        <v>1.777777777777767</v>
      </c>
      <c r="J7" s="51">
        <v>0.43859649122806044</v>
      </c>
      <c r="K7" s="7"/>
      <c r="L7" s="7">
        <v>2384</v>
      </c>
      <c r="M7" s="62">
        <v>709</v>
      </c>
      <c r="N7" s="51">
        <v>-70.26006711409396</v>
      </c>
    </row>
    <row r="8" spans="3:14" s="501" customFormat="1" ht="16.5">
      <c r="C8" s="45" t="s">
        <v>398</v>
      </c>
      <c r="D8" s="492">
        <v>206</v>
      </c>
      <c r="E8" s="492">
        <v>162</v>
      </c>
      <c r="F8" s="492">
        <v>98</v>
      </c>
      <c r="G8" s="492">
        <v>179</v>
      </c>
      <c r="H8" s="62">
        <v>218</v>
      </c>
      <c r="I8" s="51">
        <v>21.7877094972067</v>
      </c>
      <c r="J8" s="51">
        <v>5.825242718446599</v>
      </c>
      <c r="K8" s="7"/>
      <c r="L8" s="7">
        <v>2238</v>
      </c>
      <c r="M8" s="62">
        <v>657</v>
      </c>
      <c r="N8" s="51">
        <v>-70.64343163538874</v>
      </c>
    </row>
    <row r="9" spans="2:14" ht="14.25">
      <c r="B9" s="503"/>
      <c r="C9" s="504" t="s">
        <v>33</v>
      </c>
      <c r="D9" s="505">
        <v>55</v>
      </c>
      <c r="E9" s="505">
        <v>69</v>
      </c>
      <c r="F9" s="505">
        <v>29</v>
      </c>
      <c r="G9" s="505">
        <v>66</v>
      </c>
      <c r="H9" s="60">
        <v>89</v>
      </c>
      <c r="I9" s="70">
        <v>34.84848484848484</v>
      </c>
      <c r="J9" s="70">
        <v>61.81818181818181</v>
      </c>
      <c r="K9" s="59"/>
      <c r="L9" s="59">
        <v>1570</v>
      </c>
      <c r="M9" s="60">
        <v>253</v>
      </c>
      <c r="N9" s="70">
        <v>-83.88535031847134</v>
      </c>
    </row>
    <row r="10" spans="2:14" ht="14.25">
      <c r="B10" s="503"/>
      <c r="C10" s="504" t="s">
        <v>34</v>
      </c>
      <c r="D10" s="505">
        <v>45</v>
      </c>
      <c r="E10" s="505">
        <v>-1</v>
      </c>
      <c r="F10" s="512">
        <v>15</v>
      </c>
      <c r="G10" s="70">
        <v>17</v>
      </c>
      <c r="H10" s="702">
        <v>33</v>
      </c>
      <c r="I10" s="70">
        <v>94.11764705882352</v>
      </c>
      <c r="J10" s="70">
        <v>-26.66666666666667</v>
      </c>
      <c r="K10" s="59"/>
      <c r="L10" s="59">
        <v>231</v>
      </c>
      <c r="M10" s="60">
        <v>64</v>
      </c>
      <c r="N10" s="70">
        <v>-72.2943722943723</v>
      </c>
    </row>
    <row r="11" spans="2:14" ht="14.25">
      <c r="B11" s="503"/>
      <c r="C11" s="504" t="s">
        <v>48</v>
      </c>
      <c r="D11" s="505">
        <v>26</v>
      </c>
      <c r="E11" s="505">
        <v>-2</v>
      </c>
      <c r="F11" s="512">
        <v>3</v>
      </c>
      <c r="G11" s="70">
        <v>3</v>
      </c>
      <c r="H11" s="702">
        <v>49</v>
      </c>
      <c r="I11" s="70" t="s">
        <v>461</v>
      </c>
      <c r="J11" s="70">
        <v>88.46153846153845</v>
      </c>
      <c r="K11" s="59"/>
      <c r="L11" s="59">
        <v>57</v>
      </c>
      <c r="M11" s="60">
        <v>53</v>
      </c>
      <c r="N11" s="70">
        <v>-7.017543859649122</v>
      </c>
    </row>
    <row r="12" spans="2:14" ht="14.25">
      <c r="B12" s="503"/>
      <c r="C12" s="504" t="s">
        <v>257</v>
      </c>
      <c r="D12" s="505">
        <v>70</v>
      </c>
      <c r="E12" s="505">
        <v>79</v>
      </c>
      <c r="F12" s="505">
        <v>55</v>
      </c>
      <c r="G12" s="505">
        <v>90</v>
      </c>
      <c r="H12" s="60">
        <v>47</v>
      </c>
      <c r="I12" s="70">
        <v>-47.77777777777777</v>
      </c>
      <c r="J12" s="70">
        <v>-32.85714285714286</v>
      </c>
      <c r="K12" s="59"/>
      <c r="L12" s="59">
        <v>370</v>
      </c>
      <c r="M12" s="60">
        <v>271</v>
      </c>
      <c r="N12" s="70">
        <v>-26.75675675675676</v>
      </c>
    </row>
    <row r="13" spans="2:14" ht="14.25">
      <c r="B13" s="503"/>
      <c r="C13" s="504" t="s">
        <v>51</v>
      </c>
      <c r="D13" s="505">
        <v>10</v>
      </c>
      <c r="E13" s="70">
        <v>17</v>
      </c>
      <c r="F13" s="512">
        <v>-4</v>
      </c>
      <c r="G13" s="512">
        <v>3</v>
      </c>
      <c r="H13" s="763">
        <v>0</v>
      </c>
      <c r="I13" s="70">
        <v>-100</v>
      </c>
      <c r="J13" s="70">
        <v>-100</v>
      </c>
      <c r="K13" s="59"/>
      <c r="L13" s="59">
        <v>10</v>
      </c>
      <c r="M13" s="60">
        <v>16</v>
      </c>
      <c r="N13" s="70">
        <v>60.00000000000001</v>
      </c>
    </row>
    <row r="14" spans="3:14" s="501" customFormat="1" ht="16.5">
      <c r="C14" s="45" t="s">
        <v>399</v>
      </c>
      <c r="D14" s="492">
        <v>22</v>
      </c>
      <c r="E14" s="492">
        <v>-5</v>
      </c>
      <c r="F14" s="499">
        <v>0</v>
      </c>
      <c r="G14" s="51">
        <v>46</v>
      </c>
      <c r="H14" s="681">
        <v>11</v>
      </c>
      <c r="I14" s="51">
        <v>-76.08695652173914</v>
      </c>
      <c r="J14" s="51">
        <v>-50</v>
      </c>
      <c r="K14" s="7"/>
      <c r="L14" s="7">
        <v>146</v>
      </c>
      <c r="M14" s="62">
        <v>52</v>
      </c>
      <c r="N14" s="51">
        <v>-64.38356164383562</v>
      </c>
    </row>
    <row r="15" spans="1:14" s="491" customFormat="1" ht="14.25" customHeight="1">
      <c r="A15" s="497"/>
      <c r="B15" s="706" t="s">
        <v>393</v>
      </c>
      <c r="C15" s="509"/>
      <c r="D15" s="492">
        <v>2</v>
      </c>
      <c r="E15" s="492">
        <v>0</v>
      </c>
      <c r="F15" s="492">
        <v>0</v>
      </c>
      <c r="G15" s="70">
        <v>2</v>
      </c>
      <c r="H15" s="681">
        <v>0</v>
      </c>
      <c r="I15" s="51">
        <v>-100</v>
      </c>
      <c r="J15" s="51">
        <v>-100</v>
      </c>
      <c r="K15" s="7"/>
      <c r="L15" s="7">
        <v>15</v>
      </c>
      <c r="M15" s="62">
        <v>2</v>
      </c>
      <c r="N15" s="51">
        <v>-86.66666666666667</v>
      </c>
    </row>
    <row r="16" spans="3:14" ht="14.25">
      <c r="C16" s="502"/>
      <c r="D16" s="508"/>
      <c r="E16" s="508"/>
      <c r="F16" s="508"/>
      <c r="G16" s="508"/>
      <c r="H16" s="60"/>
      <c r="I16" s="70"/>
      <c r="J16" s="70"/>
      <c r="K16" s="59"/>
      <c r="L16" s="59"/>
      <c r="M16" s="60"/>
      <c r="N16" s="59"/>
    </row>
    <row r="17" spans="1:14" ht="17.25">
      <c r="A17" s="44" t="s">
        <v>437</v>
      </c>
      <c r="B17" s="491"/>
      <c r="C17" s="491"/>
      <c r="D17" s="508"/>
      <c r="E17" s="508"/>
      <c r="F17" s="508"/>
      <c r="G17" s="508"/>
      <c r="H17" s="60"/>
      <c r="I17" s="70"/>
      <c r="J17" s="70"/>
      <c r="K17" s="508"/>
      <c r="M17" s="182"/>
      <c r="N17" s="193"/>
    </row>
    <row r="18" spans="1:14" ht="15">
      <c r="A18" s="44"/>
      <c r="B18" s="491"/>
      <c r="C18" s="491"/>
      <c r="D18" s="508"/>
      <c r="E18" s="508"/>
      <c r="F18" s="508"/>
      <c r="G18" s="508"/>
      <c r="H18" s="60"/>
      <c r="I18" s="70"/>
      <c r="J18" s="70"/>
      <c r="K18" s="508"/>
      <c r="M18" s="182"/>
      <c r="N18" s="193"/>
    </row>
    <row r="19" spans="1:14" ht="15">
      <c r="A19" s="14" t="s">
        <v>431</v>
      </c>
      <c r="B19" s="491"/>
      <c r="C19" s="491"/>
      <c r="D19" s="508"/>
      <c r="E19" s="508"/>
      <c r="F19" s="508"/>
      <c r="G19" s="508"/>
      <c r="H19" s="60"/>
      <c r="I19" s="70"/>
      <c r="J19" s="70"/>
      <c r="K19" s="508"/>
      <c r="M19" s="182"/>
      <c r="N19" s="193"/>
    </row>
    <row r="20" spans="2:15" ht="14.25">
      <c r="B20" s="501" t="s">
        <v>87</v>
      </c>
      <c r="C20" s="511"/>
      <c r="D20" s="508"/>
      <c r="E20" s="508"/>
      <c r="F20" s="508"/>
      <c r="G20" s="508"/>
      <c r="H20" s="182"/>
      <c r="I20" s="70"/>
      <c r="J20" s="70"/>
      <c r="K20" s="508"/>
      <c r="L20" s="59"/>
      <c r="M20" s="60"/>
      <c r="N20" s="193"/>
      <c r="O20" s="10"/>
    </row>
    <row r="21" spans="3:15" ht="14.25">
      <c r="C21" s="511" t="s">
        <v>118</v>
      </c>
      <c r="D21" s="505">
        <v>65</v>
      </c>
      <c r="E21" s="505">
        <v>17</v>
      </c>
      <c r="F21" s="505">
        <v>68</v>
      </c>
      <c r="G21" s="505">
        <v>82</v>
      </c>
      <c r="H21" s="60">
        <v>102</v>
      </c>
      <c r="I21" s="70">
        <v>24.390243902439025</v>
      </c>
      <c r="J21" s="70">
        <v>56.92307692307692</v>
      </c>
      <c r="K21" s="59"/>
      <c r="L21" s="59">
        <v>1434</v>
      </c>
      <c r="M21" s="60">
        <v>290</v>
      </c>
      <c r="N21" s="70">
        <v>-79.7768479776848</v>
      </c>
      <c r="O21" s="10"/>
    </row>
    <row r="22" spans="3:15" ht="14.25">
      <c r="C22" s="502" t="s">
        <v>119</v>
      </c>
      <c r="D22" s="505">
        <v>158</v>
      </c>
      <c r="E22" s="505">
        <v>162</v>
      </c>
      <c r="F22" s="505">
        <v>73</v>
      </c>
      <c r="G22" s="505">
        <v>54</v>
      </c>
      <c r="H22" s="60">
        <v>85</v>
      </c>
      <c r="I22" s="70">
        <v>57.40740740740742</v>
      </c>
      <c r="J22" s="70">
        <v>-46.20253164556962</v>
      </c>
      <c r="K22" s="59"/>
      <c r="L22" s="59">
        <v>830</v>
      </c>
      <c r="M22" s="60">
        <v>302</v>
      </c>
      <c r="N22" s="70">
        <v>-63.614457831325296</v>
      </c>
      <c r="O22" s="10"/>
    </row>
    <row r="23" spans="2:15" ht="14.25">
      <c r="B23" s="501" t="s">
        <v>86</v>
      </c>
      <c r="C23" s="502"/>
      <c r="H23" s="60"/>
      <c r="I23" s="70"/>
      <c r="J23" s="70"/>
      <c r="K23" s="59"/>
      <c r="L23" s="59"/>
      <c r="M23" s="182"/>
      <c r="N23" s="193"/>
      <c r="O23" s="10"/>
    </row>
    <row r="24" spans="3:15" ht="14.25">
      <c r="C24" s="502" t="s">
        <v>41</v>
      </c>
      <c r="D24" s="512">
        <v>0</v>
      </c>
      <c r="E24" s="512">
        <v>0</v>
      </c>
      <c r="F24" s="512">
        <v>0</v>
      </c>
      <c r="G24" s="512">
        <v>0</v>
      </c>
      <c r="H24" s="702">
        <v>0</v>
      </c>
      <c r="I24" s="70">
        <v>0</v>
      </c>
      <c r="J24" s="70">
        <v>0</v>
      </c>
      <c r="L24" s="70">
        <v>1</v>
      </c>
      <c r="M24" s="702">
        <v>0</v>
      </c>
      <c r="N24" s="70">
        <v>-100</v>
      </c>
      <c r="O24" s="10"/>
    </row>
    <row r="25" spans="3:15" ht="14.25">
      <c r="C25" s="502" t="s">
        <v>42</v>
      </c>
      <c r="D25" s="505">
        <v>27</v>
      </c>
      <c r="E25" s="505">
        <v>51</v>
      </c>
      <c r="F25" s="505">
        <v>89</v>
      </c>
      <c r="G25" s="505">
        <v>8</v>
      </c>
      <c r="H25" s="60">
        <v>9</v>
      </c>
      <c r="I25" s="70">
        <v>12.5</v>
      </c>
      <c r="J25" s="70">
        <v>-66.66666666666667</v>
      </c>
      <c r="L25" s="59">
        <v>122</v>
      </c>
      <c r="M25" s="60">
        <v>118</v>
      </c>
      <c r="N25" s="59">
        <v>-3.2786885245901676</v>
      </c>
      <c r="O25" s="10"/>
    </row>
    <row r="26" spans="3:15" ht="14.25">
      <c r="C26" s="502" t="s">
        <v>43</v>
      </c>
      <c r="D26" s="505">
        <v>29</v>
      </c>
      <c r="E26" s="505">
        <v>15</v>
      </c>
      <c r="F26" s="505">
        <v>19</v>
      </c>
      <c r="G26" s="505">
        <v>4</v>
      </c>
      <c r="H26" s="60">
        <v>20</v>
      </c>
      <c r="I26" s="70" t="s">
        <v>461</v>
      </c>
      <c r="J26" s="70">
        <v>-31.034482758620683</v>
      </c>
      <c r="L26" s="59">
        <v>51</v>
      </c>
      <c r="M26" s="60">
        <v>54</v>
      </c>
      <c r="N26" s="59">
        <v>5.882352941176472</v>
      </c>
      <c r="O26" s="10"/>
    </row>
    <row r="27" spans="3:15" ht="14.25">
      <c r="C27" s="502"/>
      <c r="H27" s="60"/>
      <c r="I27" s="70"/>
      <c r="J27" s="70"/>
      <c r="L27" s="59"/>
      <c r="M27" s="60"/>
      <c r="N27" s="59"/>
      <c r="O27" s="10"/>
    </row>
    <row r="28" spans="1:15" ht="15">
      <c r="A28" s="14" t="s">
        <v>432</v>
      </c>
      <c r="C28" s="502"/>
      <c r="D28" s="505">
        <v>39</v>
      </c>
      <c r="E28" s="505">
        <v>49</v>
      </c>
      <c r="F28" s="505">
        <v>65</v>
      </c>
      <c r="G28" s="505">
        <v>55</v>
      </c>
      <c r="H28" s="60">
        <v>60</v>
      </c>
      <c r="I28" s="70">
        <v>9.090909090909083</v>
      </c>
      <c r="J28" s="70">
        <v>53.846153846153854</v>
      </c>
      <c r="L28" s="59">
        <v>148</v>
      </c>
      <c r="M28" s="60">
        <v>237</v>
      </c>
      <c r="N28" s="59">
        <v>60.13513513513513</v>
      </c>
      <c r="O28" s="10"/>
    </row>
    <row r="29" spans="1:15" ht="15">
      <c r="A29" s="14" t="s">
        <v>436</v>
      </c>
      <c r="C29" s="502"/>
      <c r="D29" s="505">
        <v>22</v>
      </c>
      <c r="E29" s="505">
        <v>-5</v>
      </c>
      <c r="F29" s="512">
        <v>0</v>
      </c>
      <c r="G29" s="505">
        <v>46</v>
      </c>
      <c r="H29" s="60">
        <v>11</v>
      </c>
      <c r="I29" s="70">
        <v>-76.08695652173914</v>
      </c>
      <c r="J29" s="70">
        <v>-50</v>
      </c>
      <c r="L29" s="59">
        <v>146</v>
      </c>
      <c r="M29" s="60">
        <v>52</v>
      </c>
      <c r="N29" s="70">
        <v>-64.38356164383562</v>
      </c>
      <c r="O29" s="10"/>
    </row>
    <row r="30" spans="2:15" s="497" customFormat="1" ht="17.25">
      <c r="B30" s="8" t="s">
        <v>439</v>
      </c>
      <c r="D30" s="492">
        <v>228</v>
      </c>
      <c r="E30" s="492">
        <v>157</v>
      </c>
      <c r="F30" s="492">
        <v>98</v>
      </c>
      <c r="G30" s="492">
        <v>225</v>
      </c>
      <c r="H30" s="62">
        <v>229</v>
      </c>
      <c r="I30" s="51">
        <v>1.777777777777767</v>
      </c>
      <c r="J30" s="51">
        <v>0.43859649122806044</v>
      </c>
      <c r="K30" s="492"/>
      <c r="L30" s="51">
        <v>2384</v>
      </c>
      <c r="M30" s="62">
        <v>709</v>
      </c>
      <c r="N30" s="51">
        <v>-70.26006711409396</v>
      </c>
      <c r="O30" s="8"/>
    </row>
    <row r="31" spans="4:13" ht="14.25">
      <c r="D31" s="514"/>
      <c r="E31" s="514"/>
      <c r="F31" s="514"/>
      <c r="G31" s="514"/>
      <c r="H31" s="60"/>
      <c r="I31" s="385"/>
      <c r="J31" s="385"/>
      <c r="K31" s="507"/>
      <c r="L31" s="59"/>
      <c r="M31" s="60"/>
    </row>
    <row r="32" spans="4:13" ht="14.25">
      <c r="D32" s="514"/>
      <c r="E32" s="514"/>
      <c r="F32" s="514"/>
      <c r="G32" s="514"/>
      <c r="I32" s="512"/>
      <c r="K32" s="507"/>
      <c r="M32" s="60"/>
    </row>
    <row r="33" spans="2:11" ht="14.25">
      <c r="B33" s="199" t="s">
        <v>251</v>
      </c>
      <c r="C33" s="801" t="s">
        <v>423</v>
      </c>
      <c r="D33" s="514"/>
      <c r="E33" s="514"/>
      <c r="F33" s="514"/>
      <c r="G33" s="514"/>
      <c r="I33" s="512"/>
      <c r="K33" s="507"/>
    </row>
    <row r="34" spans="2:12" ht="14.25">
      <c r="B34" s="199" t="s">
        <v>315</v>
      </c>
      <c r="C34" s="199" t="s">
        <v>400</v>
      </c>
      <c r="D34" s="514"/>
      <c r="E34" s="514"/>
      <c r="F34" s="514"/>
      <c r="G34" s="514"/>
      <c r="K34" s="507"/>
      <c r="L34" s="507"/>
    </row>
    <row r="35" spans="2:12" ht="14.25">
      <c r="B35" s="199" t="s">
        <v>397</v>
      </c>
      <c r="C35" s="199" t="s">
        <v>394</v>
      </c>
      <c r="D35" s="514"/>
      <c r="E35" s="514"/>
      <c r="F35" s="514"/>
      <c r="G35" s="514"/>
      <c r="H35" s="510"/>
      <c r="K35" s="507"/>
      <c r="L35" s="507"/>
    </row>
    <row r="36" spans="2:14" ht="14.25">
      <c r="B36" s="801" t="s">
        <v>337</v>
      </c>
      <c r="C36" s="199" t="s">
        <v>336</v>
      </c>
      <c r="D36" s="514"/>
      <c r="E36" s="514"/>
      <c r="F36" s="514"/>
      <c r="G36" s="514"/>
      <c r="H36" s="510"/>
      <c r="I36" s="507"/>
      <c r="J36" s="698"/>
      <c r="K36" s="507"/>
      <c r="L36" s="507"/>
      <c r="M36" s="510"/>
      <c r="N36" s="507"/>
    </row>
    <row r="37" spans="8:14" ht="14.25">
      <c r="H37" s="510"/>
      <c r="I37" s="507"/>
      <c r="J37" s="698"/>
      <c r="K37" s="507"/>
      <c r="L37" s="507"/>
      <c r="M37" s="510"/>
      <c r="N37" s="507"/>
    </row>
    <row r="38" spans="8:14" ht="14.25">
      <c r="H38" s="510"/>
      <c r="I38" s="507"/>
      <c r="J38" s="698"/>
      <c r="K38" s="507"/>
      <c r="L38" s="507"/>
      <c r="M38" s="510"/>
      <c r="N38" s="507"/>
    </row>
    <row r="39" spans="8:14" ht="14.25">
      <c r="H39" s="510"/>
      <c r="I39" s="507"/>
      <c r="J39" s="698"/>
      <c r="K39" s="507"/>
      <c r="L39" s="507"/>
      <c r="M39" s="510"/>
      <c r="N39" s="507"/>
    </row>
    <row r="40" spans="8:14" ht="14.25">
      <c r="H40" s="510"/>
      <c r="I40" s="507"/>
      <c r="J40" s="698"/>
      <c r="K40" s="507"/>
      <c r="L40" s="507"/>
      <c r="M40" s="510"/>
      <c r="N40" s="507"/>
    </row>
    <row r="41" spans="8:14" ht="14.25">
      <c r="H41" s="510"/>
      <c r="I41" s="507"/>
      <c r="J41" s="698"/>
      <c r="K41" s="507"/>
      <c r="L41" s="507"/>
      <c r="M41" s="510"/>
      <c r="N41" s="507"/>
    </row>
    <row r="42" spans="8:14" ht="14.25">
      <c r="H42" s="510"/>
      <c r="I42" s="507"/>
      <c r="J42" s="698"/>
      <c r="K42" s="507"/>
      <c r="L42" s="507"/>
      <c r="M42" s="510"/>
      <c r="N42" s="507"/>
    </row>
    <row r="43" spans="8:14" ht="14.25">
      <c r="H43" s="510"/>
      <c r="I43" s="507"/>
      <c r="J43" s="698"/>
      <c r="K43" s="507"/>
      <c r="L43" s="507"/>
      <c r="M43" s="510"/>
      <c r="N43" s="507"/>
    </row>
    <row r="44" spans="8:14" ht="14.25">
      <c r="H44" s="510"/>
      <c r="I44" s="507"/>
      <c r="J44" s="698"/>
      <c r="K44" s="507"/>
      <c r="L44" s="507"/>
      <c r="M44" s="510"/>
      <c r="N44" s="507"/>
    </row>
    <row r="45" spans="8:13" ht="14.25">
      <c r="H45" s="510"/>
      <c r="M45" s="510"/>
    </row>
    <row r="46" spans="8:13" ht="14.25">
      <c r="H46" s="510"/>
      <c r="M46" s="510"/>
    </row>
    <row r="47" spans="8:13" ht="14.25">
      <c r="H47" s="515"/>
      <c r="M47" s="515"/>
    </row>
    <row r="48" spans="8:13" ht="14.25">
      <c r="H48" s="515"/>
      <c r="M48" s="515"/>
    </row>
    <row r="49" spans="8:13" ht="14.25">
      <c r="H49" s="515"/>
      <c r="M49" s="515"/>
    </row>
    <row r="50" spans="8:13" ht="14.25">
      <c r="H50" s="515"/>
      <c r="M50" s="515"/>
    </row>
    <row r="51" spans="8:13" ht="14.25">
      <c r="H51" s="515"/>
      <c r="M51" s="515"/>
    </row>
    <row r="52" spans="8:13" ht="14.25">
      <c r="H52" s="515"/>
      <c r="M52" s="515"/>
    </row>
    <row r="53" spans="8:13" ht="14.25">
      <c r="H53" s="515"/>
      <c r="M53" s="515"/>
    </row>
    <row r="54" spans="8:13" ht="14.25">
      <c r="H54" s="515"/>
      <c r="M54" s="515"/>
    </row>
    <row r="55" spans="8:13" ht="14.25">
      <c r="H55" s="515"/>
      <c r="M55" s="515"/>
    </row>
    <row r="56" spans="8:13" ht="14.25">
      <c r="H56" s="515"/>
      <c r="M56" s="515"/>
    </row>
    <row r="57" spans="8:13" ht="14.25">
      <c r="H57" s="515"/>
      <c r="M57" s="515"/>
    </row>
    <row r="58" spans="8:13" ht="14.25">
      <c r="H58" s="515"/>
      <c r="M58" s="515"/>
    </row>
    <row r="59" spans="8:13" ht="14.25">
      <c r="H59" s="515"/>
      <c r="M59" s="515"/>
    </row>
    <row r="60" spans="8:13" ht="14.25">
      <c r="H60" s="515"/>
      <c r="M60" s="515"/>
    </row>
    <row r="61" spans="8:13" ht="14.25">
      <c r="H61" s="515"/>
      <c r="M61" s="515"/>
    </row>
    <row r="62" spans="8:13" ht="14.25">
      <c r="H62" s="515"/>
      <c r="M62" s="515"/>
    </row>
    <row r="63" spans="8:13" ht="14.25">
      <c r="H63" s="515"/>
      <c r="M63" s="515"/>
    </row>
    <row r="64" spans="8:13" ht="14.25">
      <c r="H64" s="515"/>
      <c r="M64" s="515"/>
    </row>
    <row r="65" spans="8:13" ht="14.25">
      <c r="H65" s="515"/>
      <c r="M65" s="515"/>
    </row>
    <row r="66" spans="8:13" ht="14.25">
      <c r="H66" s="515"/>
      <c r="M66" s="515"/>
    </row>
    <row r="67" spans="8:13" ht="14.25">
      <c r="H67" s="515"/>
      <c r="M67" s="515"/>
    </row>
    <row r="68" spans="8:13" ht="14.25">
      <c r="H68" s="515"/>
      <c r="M68" s="515"/>
    </row>
    <row r="69" spans="8:13" ht="14.25">
      <c r="H69" s="515"/>
      <c r="M69" s="515"/>
    </row>
    <row r="70" spans="8:13" ht="14.25">
      <c r="H70" s="515"/>
      <c r="M70" s="515"/>
    </row>
    <row r="71" spans="8:13" ht="14.25">
      <c r="H71" s="515"/>
      <c r="M71" s="515"/>
    </row>
    <row r="72" spans="8:13" ht="14.25">
      <c r="H72" s="515"/>
      <c r="M72" s="515"/>
    </row>
    <row r="73" spans="8:13" ht="14.25">
      <c r="H73" s="515"/>
      <c r="M73" s="515"/>
    </row>
    <row r="74" spans="8:13" ht="14.25">
      <c r="H74" s="515"/>
      <c r="M74" s="515"/>
    </row>
    <row r="75" spans="8:13" ht="14.25">
      <c r="H75" s="515"/>
      <c r="M75" s="515"/>
    </row>
    <row r="76" spans="8:13" ht="14.25">
      <c r="H76" s="515"/>
      <c r="M76" s="515"/>
    </row>
    <row r="77" spans="8:13" ht="14.25">
      <c r="H77" s="515"/>
      <c r="M77" s="515"/>
    </row>
    <row r="78" spans="8:13" ht="14.25">
      <c r="H78" s="515"/>
      <c r="M78" s="515"/>
    </row>
    <row r="79" spans="8:13" ht="14.25">
      <c r="H79" s="515"/>
      <c r="M79" s="515"/>
    </row>
    <row r="80" spans="8:13" ht="14.25">
      <c r="H80" s="515"/>
      <c r="M80" s="515"/>
    </row>
    <row r="81" spans="8:13" ht="14.25">
      <c r="H81" s="515"/>
      <c r="M81" s="515"/>
    </row>
    <row r="82" spans="8:13" ht="14.25">
      <c r="H82" s="515"/>
      <c r="M82" s="515"/>
    </row>
    <row r="83" spans="8:13" ht="14.25">
      <c r="H83" s="515"/>
      <c r="M83" s="515"/>
    </row>
    <row r="84" spans="8:13" ht="14.25">
      <c r="H84" s="515"/>
      <c r="M84" s="515"/>
    </row>
    <row r="85" spans="8:13" ht="14.25">
      <c r="H85" s="515"/>
      <c r="M85" s="515"/>
    </row>
    <row r="86" spans="8:13" ht="14.25">
      <c r="H86" s="515"/>
      <c r="M86" s="515"/>
    </row>
    <row r="87" spans="8:13" ht="14.25">
      <c r="H87" s="515"/>
      <c r="M87" s="515"/>
    </row>
    <row r="88" spans="8:13" ht="14.25">
      <c r="H88" s="515"/>
      <c r="M88" s="515"/>
    </row>
    <row r="89" spans="8:13" ht="14.25">
      <c r="H89" s="515"/>
      <c r="M89" s="515"/>
    </row>
    <row r="90" spans="8:13" ht="14.25">
      <c r="H90" s="515"/>
      <c r="M90" s="515"/>
    </row>
    <row r="91" spans="8:13" ht="14.25">
      <c r="H91" s="515"/>
      <c r="M91" s="515"/>
    </row>
    <row r="92" spans="8:13" ht="14.25">
      <c r="H92" s="515"/>
      <c r="M92" s="515"/>
    </row>
    <row r="93" spans="8:13" ht="14.25">
      <c r="H93" s="515"/>
      <c r="M93" s="515"/>
    </row>
    <row r="94" spans="8:13" ht="14.25">
      <c r="H94" s="515"/>
      <c r="M94" s="515"/>
    </row>
    <row r="95" spans="8:13" ht="14.25">
      <c r="H95" s="515"/>
      <c r="M95" s="515"/>
    </row>
    <row r="96" spans="8:13" ht="14.25">
      <c r="H96" s="515"/>
      <c r="M96" s="515"/>
    </row>
    <row r="97" spans="8:13" ht="14.25">
      <c r="H97" s="515"/>
      <c r="M97" s="515"/>
    </row>
    <row r="98" spans="8:13" ht="14.25">
      <c r="H98" s="515"/>
      <c r="M98" s="515"/>
    </row>
    <row r="99" spans="8:13" ht="14.25">
      <c r="H99" s="515"/>
      <c r="M99" s="515"/>
    </row>
    <row r="100" spans="8:13" ht="14.25">
      <c r="H100" s="515"/>
      <c r="M100" s="515"/>
    </row>
    <row r="101" spans="8:13" ht="14.25">
      <c r="H101" s="515"/>
      <c r="M101" s="515"/>
    </row>
    <row r="102" spans="8:13" ht="14.25">
      <c r="H102" s="515"/>
      <c r="M102" s="515"/>
    </row>
    <row r="103" spans="8:13" ht="14.25">
      <c r="H103" s="515"/>
      <c r="M103" s="515"/>
    </row>
    <row r="104" spans="8:13" ht="14.25">
      <c r="H104" s="515"/>
      <c r="M104" s="515"/>
    </row>
    <row r="105" spans="8:13" ht="14.25">
      <c r="H105" s="515"/>
      <c r="M105" s="515"/>
    </row>
    <row r="106" spans="8:13" ht="14.25">
      <c r="H106" s="515"/>
      <c r="M106" s="515"/>
    </row>
    <row r="107" spans="8:13" ht="14.25">
      <c r="H107" s="515"/>
      <c r="M107" s="515"/>
    </row>
    <row r="108" spans="8:13" ht="14.25">
      <c r="H108" s="515"/>
      <c r="M108" s="515"/>
    </row>
    <row r="109" spans="8:13" ht="14.25">
      <c r="H109" s="515"/>
      <c r="M109" s="515"/>
    </row>
    <row r="110" spans="8:13" ht="14.25">
      <c r="H110" s="515"/>
      <c r="M110" s="515"/>
    </row>
    <row r="111" spans="8:13" ht="14.25">
      <c r="H111" s="515"/>
      <c r="M111" s="515"/>
    </row>
    <row r="112" spans="8:13" ht="14.25">
      <c r="H112" s="515"/>
      <c r="M112" s="515"/>
    </row>
    <row r="113" spans="8:13" ht="14.25">
      <c r="H113" s="515"/>
      <c r="M113" s="515"/>
    </row>
    <row r="114" spans="8:13" ht="14.25">
      <c r="H114" s="515"/>
      <c r="M114" s="515"/>
    </row>
    <row r="115" spans="8:13" ht="14.25">
      <c r="H115" s="515"/>
      <c r="M115" s="515"/>
    </row>
    <row r="116" spans="8:13" ht="14.25">
      <c r="H116" s="515"/>
      <c r="M116" s="515"/>
    </row>
    <row r="117" spans="8:13" ht="14.25">
      <c r="H117" s="515"/>
      <c r="M117" s="515"/>
    </row>
    <row r="118" spans="8:13" ht="14.25">
      <c r="H118" s="515"/>
      <c r="M118" s="515"/>
    </row>
    <row r="119" spans="8:13" ht="14.25">
      <c r="H119" s="515"/>
      <c r="M119" s="515"/>
    </row>
    <row r="120" spans="8:13" ht="14.25">
      <c r="H120" s="515"/>
      <c r="M120" s="515"/>
    </row>
    <row r="121" spans="8:13" ht="14.25">
      <c r="H121" s="515"/>
      <c r="M121" s="515"/>
    </row>
    <row r="122" spans="8:13" ht="14.25">
      <c r="H122" s="515"/>
      <c r="M122" s="515"/>
    </row>
    <row r="123" spans="8:13" ht="14.25">
      <c r="H123" s="515"/>
      <c r="M123" s="515"/>
    </row>
    <row r="124" spans="8:13" ht="14.25">
      <c r="H124" s="515"/>
      <c r="M124" s="515"/>
    </row>
    <row r="125" spans="8:13" ht="14.25">
      <c r="H125" s="515"/>
      <c r="M125" s="515"/>
    </row>
    <row r="126" spans="8:13" ht="14.25">
      <c r="H126" s="515"/>
      <c r="M126" s="515"/>
    </row>
    <row r="127" spans="8:13" ht="14.25">
      <c r="H127" s="515"/>
      <c r="M127" s="515"/>
    </row>
    <row r="128" spans="8:13" ht="14.25">
      <c r="H128" s="515"/>
      <c r="M128" s="515"/>
    </row>
    <row r="129" spans="8:13" ht="14.25">
      <c r="H129" s="515"/>
      <c r="M129" s="515"/>
    </row>
    <row r="130" spans="8:13" ht="14.25">
      <c r="H130" s="515"/>
      <c r="M130" s="515"/>
    </row>
    <row r="131" spans="8:13" ht="14.25">
      <c r="H131" s="515"/>
      <c r="M131" s="515"/>
    </row>
    <row r="132" spans="8:13" ht="14.25">
      <c r="H132" s="515"/>
      <c r="M132" s="515"/>
    </row>
    <row r="133" spans="8:13" ht="14.25">
      <c r="H133" s="515"/>
      <c r="M133" s="515"/>
    </row>
    <row r="134" spans="8:13" ht="14.25">
      <c r="H134" s="515"/>
      <c r="M134" s="515"/>
    </row>
    <row r="135" spans="8:13" ht="14.25">
      <c r="H135" s="515"/>
      <c r="M135" s="515"/>
    </row>
    <row r="136" spans="8:13" ht="14.25">
      <c r="H136" s="515"/>
      <c r="M136" s="515"/>
    </row>
    <row r="137" spans="8:13" ht="14.25">
      <c r="H137" s="515"/>
      <c r="M137" s="515"/>
    </row>
    <row r="138" spans="8:13" ht="14.25">
      <c r="H138" s="515"/>
      <c r="M138" s="515"/>
    </row>
    <row r="139" spans="8:13" ht="14.25">
      <c r="H139" s="515"/>
      <c r="M139" s="515"/>
    </row>
    <row r="140" spans="8:13" ht="14.25">
      <c r="H140" s="515"/>
      <c r="M140" s="515"/>
    </row>
    <row r="141" spans="8:13" ht="14.25">
      <c r="H141" s="515"/>
      <c r="M141" s="515"/>
    </row>
    <row r="142" spans="8:13" ht="14.25">
      <c r="H142" s="515"/>
      <c r="M142" s="515"/>
    </row>
    <row r="143" spans="8:13" ht="14.25">
      <c r="H143" s="515"/>
      <c r="M143" s="515"/>
    </row>
    <row r="144" spans="8:13" ht="14.25">
      <c r="H144" s="515"/>
      <c r="M144" s="515"/>
    </row>
    <row r="145" spans="8:13" ht="14.25">
      <c r="H145" s="515"/>
      <c r="M145" s="515"/>
    </row>
    <row r="146" spans="8:13" ht="14.25">
      <c r="H146" s="515"/>
      <c r="M146" s="515"/>
    </row>
    <row r="147" spans="8:13" ht="14.25">
      <c r="H147" s="515"/>
      <c r="M147" s="515"/>
    </row>
    <row r="148" spans="8:13" ht="14.25">
      <c r="H148" s="515"/>
      <c r="M148" s="515"/>
    </row>
    <row r="149" spans="8:13" ht="14.25">
      <c r="H149" s="515"/>
      <c r="M149" s="515"/>
    </row>
    <row r="150" spans="8:13" ht="14.25">
      <c r="H150" s="515"/>
      <c r="M150" s="515"/>
    </row>
    <row r="151" spans="8:13" ht="14.25">
      <c r="H151" s="515"/>
      <c r="M151" s="515"/>
    </row>
    <row r="152" spans="8:13" ht="14.25">
      <c r="H152" s="516"/>
      <c r="M152" s="516"/>
    </row>
    <row r="153" spans="8:13" ht="14.25">
      <c r="H153" s="516"/>
      <c r="M153" s="516"/>
    </row>
    <row r="154" spans="8:13" ht="14.25">
      <c r="H154" s="516"/>
      <c r="M154" s="516"/>
    </row>
    <row r="155" spans="8:13" ht="14.25">
      <c r="H155" s="516"/>
      <c r="M155" s="516"/>
    </row>
    <row r="156" spans="8:13" ht="14.25">
      <c r="H156" s="516"/>
      <c r="M156" s="516"/>
    </row>
    <row r="157" spans="8:13" ht="14.25">
      <c r="H157" s="516"/>
      <c r="M157" s="516"/>
    </row>
  </sheetData>
  <sheetProtection/>
  <mergeCells count="1">
    <mergeCell ref="A2:C2"/>
  </mergeCells>
  <hyperlinks>
    <hyperlink ref="A2" location="Index!A1" display="Back to Index"/>
  </hyperlinks>
  <printOptions gridLines="1"/>
  <pageMargins left="0.7480314960629921" right="0.5118110236220472" top="0.984251968503937" bottom="0.984251968503937" header="0.5118110236220472" footer="0.5118110236220472"/>
  <pageSetup blackAndWhite="1" fitToHeight="1" fitToWidth="1" horizontalDpi="600" verticalDpi="600" orientation="landscape" paperSize="9" r:id="rId1"/>
  <headerFooter alignWithMargins="0">
    <oddFooter>&amp;L&amp;D\&amp;T&amp;R&amp;F\&amp;A</oddFooter>
  </headerFooter>
</worksheet>
</file>

<file path=xl/worksheets/sheet8.xml><?xml version="1.0" encoding="utf-8"?>
<worksheet xmlns="http://schemas.openxmlformats.org/spreadsheetml/2006/main" xmlns:r="http://schemas.openxmlformats.org/officeDocument/2006/relationships">
  <sheetPr>
    <tabColor indexed="47"/>
  </sheetPr>
  <dimension ref="A1:N152"/>
  <sheetViews>
    <sheetView zoomScale="80" zoomScaleNormal="80" zoomScalePageLayoutView="0" workbookViewId="0" topLeftCell="A1">
      <pane xSplit="3" ySplit="3" topLeftCell="D4" activePane="bottomRight" state="frozen"/>
      <selection pane="topLeft" activeCell="AI13" sqref="AI13"/>
      <selection pane="topRight" activeCell="AI13" sqref="AI13"/>
      <selection pane="bottomLeft" activeCell="AI13" sqref="AI13"/>
      <selection pane="bottomRight" activeCell="P41" sqref="P41"/>
    </sheetView>
  </sheetViews>
  <sheetFormatPr defaultColWidth="9.140625" defaultRowHeight="12.75"/>
  <cols>
    <col min="1" max="1" width="3.00390625" style="12" customWidth="1"/>
    <col min="2" max="2" width="55.8515625" style="58" customWidth="1"/>
    <col min="3" max="3" width="1.1484375" style="5" customWidth="1"/>
    <col min="4" max="7" width="10.140625" style="40" customWidth="1"/>
    <col min="8" max="8" width="11.421875" style="57" customWidth="1"/>
    <col min="9" max="9" width="8.28125" style="40" customWidth="1"/>
    <col min="10" max="11" width="8.00390625" style="40" customWidth="1"/>
    <col min="12" max="16384" width="9.140625" style="12" customWidth="1"/>
  </cols>
  <sheetData>
    <row r="1" spans="1:11" s="24" customFormat="1" ht="20.25">
      <c r="A1" s="23" t="s">
        <v>14</v>
      </c>
      <c r="B1" s="242"/>
      <c r="D1" s="130"/>
      <c r="E1" s="130"/>
      <c r="F1" s="130"/>
      <c r="G1" s="130"/>
      <c r="H1" s="130"/>
      <c r="I1" s="61"/>
      <c r="J1" s="61"/>
      <c r="K1" s="61"/>
    </row>
    <row r="2" spans="1:11" s="26" customFormat="1" ht="60.75" customHeight="1">
      <c r="A2" s="980" t="s">
        <v>52</v>
      </c>
      <c r="B2" s="980"/>
      <c r="C2" s="980"/>
      <c r="D2" s="368">
        <v>43070</v>
      </c>
      <c r="E2" s="368">
        <v>43160</v>
      </c>
      <c r="F2" s="368">
        <v>43252</v>
      </c>
      <c r="G2" s="368">
        <v>43344</v>
      </c>
      <c r="H2" s="369">
        <v>43435</v>
      </c>
      <c r="I2" s="368" t="s">
        <v>446</v>
      </c>
      <c r="J2" s="368" t="s">
        <v>447</v>
      </c>
      <c r="K2" s="368"/>
    </row>
    <row r="3" spans="1:11" s="14" customFormat="1" ht="6.75" customHeight="1">
      <c r="A3" s="4"/>
      <c r="B3" s="16"/>
      <c r="D3" s="7"/>
      <c r="E3" s="7"/>
      <c r="F3" s="7"/>
      <c r="G3" s="7"/>
      <c r="H3" s="184"/>
      <c r="I3" s="7"/>
      <c r="J3" s="7"/>
      <c r="K3" s="7"/>
    </row>
    <row r="4" spans="1:11" s="14" customFormat="1" ht="15">
      <c r="A4" s="22" t="s">
        <v>357</v>
      </c>
      <c r="B4" s="16"/>
      <c r="D4" s="7"/>
      <c r="E4" s="7"/>
      <c r="F4" s="7"/>
      <c r="G4" s="7"/>
      <c r="H4" s="192"/>
      <c r="I4" s="7"/>
      <c r="J4" s="7"/>
      <c r="K4" s="7"/>
    </row>
    <row r="5" spans="1:11" s="8" customFormat="1" ht="15">
      <c r="A5" s="15" t="s">
        <v>125</v>
      </c>
      <c r="B5" s="243"/>
      <c r="D5" s="7">
        <v>327769</v>
      </c>
      <c r="E5" s="7">
        <v>332868</v>
      </c>
      <c r="F5" s="7">
        <v>342671</v>
      </c>
      <c r="G5" s="7">
        <v>345101</v>
      </c>
      <c r="H5" s="62">
        <v>349645</v>
      </c>
      <c r="I5" s="7">
        <v>1.3167159759027047</v>
      </c>
      <c r="J5" s="7">
        <v>6.674212631456911</v>
      </c>
      <c r="K5" s="189"/>
    </row>
    <row r="6" spans="1:11" s="8" customFormat="1" ht="15">
      <c r="A6" s="45" t="s">
        <v>64</v>
      </c>
      <c r="B6" s="243"/>
      <c r="D6" s="7"/>
      <c r="E6" s="7"/>
      <c r="F6" s="7"/>
      <c r="G6" s="7"/>
      <c r="H6" s="60"/>
      <c r="I6" s="7"/>
      <c r="J6" s="7"/>
      <c r="K6" s="189"/>
    </row>
    <row r="7" spans="1:11" ht="16.5">
      <c r="A7" s="19"/>
      <c r="B7" s="63" t="s">
        <v>411</v>
      </c>
      <c r="C7" s="12"/>
      <c r="D7" s="59">
        <v>2276</v>
      </c>
      <c r="E7" s="59">
        <v>2370</v>
      </c>
      <c r="F7" s="59">
        <v>2376</v>
      </c>
      <c r="G7" s="59">
        <v>2432</v>
      </c>
      <c r="H7" s="60">
        <v>2440</v>
      </c>
      <c r="I7" s="70">
        <v>0.328947368421062</v>
      </c>
      <c r="J7" s="70">
        <v>7.205623901581726</v>
      </c>
      <c r="K7" s="183"/>
    </row>
    <row r="8" spans="1:11" ht="16.5">
      <c r="A8" s="19"/>
      <c r="B8" s="63" t="s">
        <v>412</v>
      </c>
      <c r="C8" s="12"/>
      <c r="D8" s="59">
        <v>2394</v>
      </c>
      <c r="E8" s="59">
        <v>2280</v>
      </c>
      <c r="F8" s="59">
        <v>2224</v>
      </c>
      <c r="G8" s="59">
        <v>2294</v>
      </c>
      <c r="H8" s="60">
        <v>2202</v>
      </c>
      <c r="I8" s="70">
        <v>-4.010462074978205</v>
      </c>
      <c r="J8" s="70">
        <v>-8.020050125313283</v>
      </c>
      <c r="K8" s="183"/>
    </row>
    <row r="9" spans="1:11" s="8" customFormat="1" ht="15">
      <c r="A9" s="15" t="s">
        <v>126</v>
      </c>
      <c r="B9" s="16"/>
      <c r="D9" s="7">
        <v>323099</v>
      </c>
      <c r="E9" s="7">
        <v>328218</v>
      </c>
      <c r="F9" s="7">
        <v>338071</v>
      </c>
      <c r="G9" s="7">
        <v>340375</v>
      </c>
      <c r="H9" s="62">
        <v>345003</v>
      </c>
      <c r="I9" s="51">
        <v>1.3596768270290216</v>
      </c>
      <c r="J9" s="51">
        <v>6.779346268481179</v>
      </c>
      <c r="K9" s="7"/>
    </row>
    <row r="10" spans="2:11" ht="15">
      <c r="B10" s="16"/>
      <c r="C10" s="17"/>
      <c r="D10" s="7"/>
      <c r="E10" s="7"/>
      <c r="F10" s="7"/>
      <c r="G10" s="7"/>
      <c r="H10" s="62"/>
      <c r="I10" s="70"/>
      <c r="J10" s="51"/>
      <c r="K10" s="7"/>
    </row>
    <row r="11" spans="1:11" s="8" customFormat="1" ht="15">
      <c r="A11" s="8" t="s">
        <v>125</v>
      </c>
      <c r="B11" s="243"/>
      <c r="D11" s="7">
        <v>327769</v>
      </c>
      <c r="E11" s="7">
        <v>332868</v>
      </c>
      <c r="F11" s="7">
        <v>342671</v>
      </c>
      <c r="G11" s="7">
        <v>345101</v>
      </c>
      <c r="H11" s="62">
        <v>349645</v>
      </c>
      <c r="I11" s="51">
        <v>1.3167159759027047</v>
      </c>
      <c r="J11" s="51">
        <v>6.674212631456911</v>
      </c>
      <c r="K11" s="7"/>
    </row>
    <row r="12" spans="1:11" ht="14.25">
      <c r="A12" s="45" t="s">
        <v>191</v>
      </c>
      <c r="C12" s="12"/>
      <c r="D12" s="59"/>
      <c r="E12" s="59"/>
      <c r="F12" s="59"/>
      <c r="G12" s="59"/>
      <c r="H12" s="60"/>
      <c r="I12" s="70"/>
      <c r="J12" s="70"/>
      <c r="K12" s="59"/>
    </row>
    <row r="13" spans="2:11" s="10" customFormat="1" ht="14.25">
      <c r="B13" s="241" t="s">
        <v>195</v>
      </c>
      <c r="D13" s="59">
        <v>108847</v>
      </c>
      <c r="E13" s="59">
        <v>109890</v>
      </c>
      <c r="F13" s="59">
        <v>112015</v>
      </c>
      <c r="G13" s="59">
        <v>112698</v>
      </c>
      <c r="H13" s="60">
        <v>112672</v>
      </c>
      <c r="I13" s="70">
        <v>-0.02307050701876312</v>
      </c>
      <c r="J13" s="70">
        <v>3.514106957472407</v>
      </c>
      <c r="K13" s="59"/>
    </row>
    <row r="14" spans="2:11" s="10" customFormat="1" ht="14.25">
      <c r="B14" s="241" t="s">
        <v>177</v>
      </c>
      <c r="C14" s="18"/>
      <c r="D14" s="59">
        <v>216317</v>
      </c>
      <c r="E14" s="59">
        <v>220308</v>
      </c>
      <c r="F14" s="59">
        <v>227818</v>
      </c>
      <c r="G14" s="59">
        <v>230123</v>
      </c>
      <c r="H14" s="60">
        <v>234467</v>
      </c>
      <c r="I14" s="70">
        <v>1.8876861504499853</v>
      </c>
      <c r="J14" s="70">
        <v>8.390463994970343</v>
      </c>
      <c r="K14" s="59"/>
    </row>
    <row r="15" spans="2:11" ht="14.25">
      <c r="B15" s="58" t="s">
        <v>23</v>
      </c>
      <c r="C15" s="19"/>
      <c r="D15" s="59">
        <v>2605</v>
      </c>
      <c r="E15" s="59">
        <v>2670</v>
      </c>
      <c r="F15" s="59">
        <v>2838</v>
      </c>
      <c r="G15" s="59">
        <v>2280</v>
      </c>
      <c r="H15" s="60">
        <v>2506</v>
      </c>
      <c r="I15" s="70">
        <v>9.912280701754383</v>
      </c>
      <c r="J15" s="70">
        <v>-3.800383877159308</v>
      </c>
      <c r="K15" s="59"/>
    </row>
    <row r="16" spans="1:13" s="14" customFormat="1" ht="17.25">
      <c r="A16" s="36" t="s">
        <v>401</v>
      </c>
      <c r="B16" s="16"/>
      <c r="D16" s="7"/>
      <c r="E16" s="7"/>
      <c r="F16" s="7"/>
      <c r="G16" s="7"/>
      <c r="H16" s="62"/>
      <c r="I16" s="51"/>
      <c r="J16" s="51"/>
      <c r="K16" s="7"/>
      <c r="L16" s="265"/>
      <c r="M16" s="265"/>
    </row>
    <row r="17" spans="2:14" ht="14.25">
      <c r="B17" s="58" t="s">
        <v>33</v>
      </c>
      <c r="C17" s="12"/>
      <c r="D17" s="59">
        <v>155299</v>
      </c>
      <c r="E17" s="59">
        <v>156627</v>
      </c>
      <c r="F17" s="59">
        <v>159655</v>
      </c>
      <c r="G17" s="59">
        <v>160978</v>
      </c>
      <c r="H17" s="60">
        <v>163449</v>
      </c>
      <c r="I17" s="70">
        <v>1.5349923592043568</v>
      </c>
      <c r="J17" s="70">
        <v>5.247941068519446</v>
      </c>
      <c r="K17" s="59"/>
      <c r="L17" s="365"/>
      <c r="M17" s="365"/>
      <c r="N17" s="365"/>
    </row>
    <row r="18" spans="2:14" ht="14.25">
      <c r="B18" s="58" t="s">
        <v>34</v>
      </c>
      <c r="C18" s="12"/>
      <c r="D18" s="59">
        <v>51017</v>
      </c>
      <c r="E18" s="59">
        <v>51586</v>
      </c>
      <c r="F18" s="59">
        <v>54149</v>
      </c>
      <c r="G18" s="59">
        <v>55405</v>
      </c>
      <c r="H18" s="60">
        <v>54333</v>
      </c>
      <c r="I18" s="70">
        <v>-1.9348434256836078</v>
      </c>
      <c r="J18" s="70">
        <v>6.4997941862516395</v>
      </c>
      <c r="K18" s="59"/>
      <c r="L18" s="365"/>
      <c r="M18" s="365"/>
      <c r="N18" s="365"/>
    </row>
    <row r="19" spans="2:14" ht="14.25">
      <c r="B19" s="58" t="s">
        <v>48</v>
      </c>
      <c r="C19" s="12"/>
      <c r="D19" s="59">
        <v>53020</v>
      </c>
      <c r="E19" s="59">
        <v>54508</v>
      </c>
      <c r="F19" s="59">
        <v>55642</v>
      </c>
      <c r="G19" s="59">
        <v>52009</v>
      </c>
      <c r="H19" s="60">
        <v>50925</v>
      </c>
      <c r="I19" s="70">
        <v>-2.084254648233963</v>
      </c>
      <c r="J19" s="70">
        <v>-3.951339117314223</v>
      </c>
      <c r="K19" s="59"/>
      <c r="L19" s="365"/>
      <c r="M19" s="365"/>
      <c r="N19" s="365"/>
    </row>
    <row r="20" spans="2:14" ht="14.25">
      <c r="B20" s="241" t="s">
        <v>257</v>
      </c>
      <c r="C20" s="12"/>
      <c r="D20" s="59">
        <v>24474</v>
      </c>
      <c r="E20" s="59">
        <v>26061</v>
      </c>
      <c r="F20" s="59">
        <v>27832</v>
      </c>
      <c r="G20" s="59">
        <v>29043</v>
      </c>
      <c r="H20" s="60">
        <v>28377</v>
      </c>
      <c r="I20" s="70">
        <v>-2.293151533932447</v>
      </c>
      <c r="J20" s="70">
        <v>15.947536160823738</v>
      </c>
      <c r="K20" s="59"/>
      <c r="L20" s="365"/>
      <c r="M20" s="365"/>
      <c r="N20" s="365"/>
    </row>
    <row r="21" spans="2:14" ht="14.25">
      <c r="B21" s="241" t="s">
        <v>51</v>
      </c>
      <c r="C21" s="12"/>
      <c r="D21" s="59">
        <v>43959</v>
      </c>
      <c r="E21" s="59">
        <v>44086</v>
      </c>
      <c r="F21" s="59">
        <v>45393</v>
      </c>
      <c r="G21" s="59">
        <v>47666</v>
      </c>
      <c r="H21" s="60">
        <v>52561</v>
      </c>
      <c r="I21" s="70">
        <v>10.269374396844722</v>
      </c>
      <c r="J21" s="70">
        <v>19.568234036261067</v>
      </c>
      <c r="K21" s="59"/>
      <c r="L21" s="365"/>
      <c r="M21" s="365"/>
      <c r="N21" s="365"/>
    </row>
    <row r="22" spans="1:11" ht="14.25">
      <c r="A22" s="45" t="s">
        <v>61</v>
      </c>
      <c r="C22" s="12"/>
      <c r="D22" s="59"/>
      <c r="E22" s="59"/>
      <c r="F22" s="59"/>
      <c r="G22" s="59"/>
      <c r="H22" s="60"/>
      <c r="I22" s="70"/>
      <c r="J22" s="70"/>
      <c r="K22" s="59"/>
    </row>
    <row r="23" spans="2:11" ht="14.25">
      <c r="B23" s="58" t="s">
        <v>55</v>
      </c>
      <c r="C23" s="12"/>
      <c r="D23" s="59">
        <v>32636</v>
      </c>
      <c r="E23" s="59">
        <v>33449</v>
      </c>
      <c r="F23" s="59">
        <v>35178</v>
      </c>
      <c r="G23" s="59">
        <v>35461</v>
      </c>
      <c r="H23" s="60">
        <v>36868</v>
      </c>
      <c r="I23" s="70">
        <v>3.9677392064521477</v>
      </c>
      <c r="J23" s="70">
        <v>12.967275401397238</v>
      </c>
      <c r="K23" s="183"/>
    </row>
    <row r="24" spans="2:11" ht="14.25">
      <c r="B24" s="58" t="s">
        <v>56</v>
      </c>
      <c r="C24" s="12"/>
      <c r="D24" s="59">
        <v>64520</v>
      </c>
      <c r="E24" s="59">
        <v>66447</v>
      </c>
      <c r="F24" s="59">
        <v>70421</v>
      </c>
      <c r="G24" s="59">
        <v>73019</v>
      </c>
      <c r="H24" s="60">
        <v>76532</v>
      </c>
      <c r="I24" s="70">
        <v>4.811076569112149</v>
      </c>
      <c r="J24" s="70">
        <v>18.617482951022946</v>
      </c>
      <c r="K24" s="183"/>
    </row>
    <row r="25" spans="2:11" ht="14.25">
      <c r="B25" s="58" t="s">
        <v>57</v>
      </c>
      <c r="C25" s="12"/>
      <c r="D25" s="59">
        <v>73293</v>
      </c>
      <c r="E25" s="59">
        <v>73500</v>
      </c>
      <c r="F25" s="59">
        <v>73968</v>
      </c>
      <c r="G25" s="59">
        <v>74485</v>
      </c>
      <c r="H25" s="60">
        <v>75011</v>
      </c>
      <c r="I25" s="70">
        <v>0.7061824528428629</v>
      </c>
      <c r="J25" s="70">
        <v>2.344016481792255</v>
      </c>
      <c r="K25" s="183"/>
    </row>
    <row r="26" spans="2:11" ht="14.25">
      <c r="B26" s="58" t="s">
        <v>58</v>
      </c>
      <c r="C26" s="12"/>
      <c r="D26" s="59">
        <v>51119</v>
      </c>
      <c r="E26" s="59">
        <v>51947</v>
      </c>
      <c r="F26" s="59">
        <v>53153</v>
      </c>
      <c r="G26" s="59">
        <v>50764</v>
      </c>
      <c r="H26" s="60">
        <v>47470</v>
      </c>
      <c r="I26" s="70">
        <v>-6.488850366401389</v>
      </c>
      <c r="J26" s="70">
        <v>-7.138246053326547</v>
      </c>
      <c r="K26" s="183"/>
    </row>
    <row r="27" spans="2:11" ht="14.25">
      <c r="B27" s="58" t="s">
        <v>59</v>
      </c>
      <c r="C27" s="12"/>
      <c r="D27" s="59">
        <v>30480</v>
      </c>
      <c r="E27" s="59">
        <v>29374</v>
      </c>
      <c r="F27" s="59">
        <v>30729</v>
      </c>
      <c r="G27" s="59">
        <v>30474</v>
      </c>
      <c r="H27" s="60">
        <v>30549</v>
      </c>
      <c r="I27" s="70">
        <v>0.2461114392596997</v>
      </c>
      <c r="J27" s="70">
        <v>0.22637795275590733</v>
      </c>
      <c r="K27" s="183"/>
    </row>
    <row r="28" spans="2:11" ht="14.25">
      <c r="B28" s="10" t="s">
        <v>60</v>
      </c>
      <c r="C28" s="12"/>
      <c r="D28" s="59">
        <v>17221</v>
      </c>
      <c r="E28" s="59">
        <v>19937</v>
      </c>
      <c r="F28" s="59">
        <v>20445</v>
      </c>
      <c r="G28" s="59">
        <v>21506</v>
      </c>
      <c r="H28" s="60">
        <v>25022</v>
      </c>
      <c r="I28" s="70">
        <v>16.348925881149444</v>
      </c>
      <c r="J28" s="70">
        <v>45.29934382440044</v>
      </c>
      <c r="K28" s="183"/>
    </row>
    <row r="29" spans="2:11" ht="31.5" customHeight="1">
      <c r="B29" s="241" t="s">
        <v>369</v>
      </c>
      <c r="C29" s="58"/>
      <c r="D29" s="59">
        <v>29393</v>
      </c>
      <c r="E29" s="59">
        <v>30180</v>
      </c>
      <c r="F29" s="59">
        <v>31309</v>
      </c>
      <c r="G29" s="59">
        <v>31349</v>
      </c>
      <c r="H29" s="60">
        <v>30590</v>
      </c>
      <c r="I29" s="70">
        <v>-2.421129860601612</v>
      </c>
      <c r="J29" s="70">
        <v>4.072398190045257</v>
      </c>
      <c r="K29" s="183"/>
    </row>
    <row r="30" spans="2:11" ht="14.25">
      <c r="B30" s="58" t="s">
        <v>23</v>
      </c>
      <c r="C30" s="12"/>
      <c r="D30" s="59">
        <v>29107</v>
      </c>
      <c r="E30" s="59">
        <v>28034</v>
      </c>
      <c r="F30" s="59">
        <v>27468</v>
      </c>
      <c r="G30" s="59">
        <v>28043</v>
      </c>
      <c r="H30" s="60">
        <v>27603</v>
      </c>
      <c r="I30" s="70">
        <v>-1.569019006525696</v>
      </c>
      <c r="J30" s="70">
        <v>-5.167141924622943</v>
      </c>
      <c r="K30" s="183"/>
    </row>
    <row r="31" spans="1:11" ht="15">
      <c r="A31" s="45" t="s">
        <v>181</v>
      </c>
      <c r="C31" s="12"/>
      <c r="D31" s="59"/>
      <c r="E31" s="59"/>
      <c r="F31" s="59"/>
      <c r="G31" s="59"/>
      <c r="H31" s="60"/>
      <c r="I31" s="51">
        <v>0</v>
      </c>
      <c r="J31" s="70">
        <v>0</v>
      </c>
      <c r="K31" s="183"/>
    </row>
    <row r="32" spans="2:11" ht="14.25">
      <c r="B32" s="58" t="s">
        <v>65</v>
      </c>
      <c r="C32" s="12"/>
      <c r="D32" s="59">
        <v>134558</v>
      </c>
      <c r="E32" s="59">
        <v>137370</v>
      </c>
      <c r="F32" s="59">
        <v>137588</v>
      </c>
      <c r="G32" s="59">
        <v>139526</v>
      </c>
      <c r="H32" s="60">
        <v>141838</v>
      </c>
      <c r="I32" s="70">
        <v>1.6570388314722795</v>
      </c>
      <c r="J32" s="70">
        <v>5.410306336301085</v>
      </c>
      <c r="K32" s="183"/>
    </row>
    <row r="33" spans="2:11" ht="14.25">
      <c r="B33" s="58" t="s">
        <v>67</v>
      </c>
      <c r="C33" s="12"/>
      <c r="D33" s="59">
        <v>103943</v>
      </c>
      <c r="E33" s="59">
        <v>104038</v>
      </c>
      <c r="F33" s="59">
        <v>107873</v>
      </c>
      <c r="G33" s="59">
        <v>109460</v>
      </c>
      <c r="H33" s="60">
        <v>110086</v>
      </c>
      <c r="I33" s="70">
        <v>0.5718984103782132</v>
      </c>
      <c r="J33" s="70">
        <v>5.9099698873420925</v>
      </c>
      <c r="K33" s="183"/>
    </row>
    <row r="34" spans="2:11" ht="14.25">
      <c r="B34" s="58" t="s">
        <v>66</v>
      </c>
      <c r="C34" s="12"/>
      <c r="D34" s="59">
        <v>38891</v>
      </c>
      <c r="E34" s="59">
        <v>38541</v>
      </c>
      <c r="F34" s="59">
        <v>41648</v>
      </c>
      <c r="G34" s="59">
        <v>41366</v>
      </c>
      <c r="H34" s="60">
        <v>40898</v>
      </c>
      <c r="I34" s="70">
        <v>-1.1313639220616012</v>
      </c>
      <c r="J34" s="70">
        <v>5.1605769972487225</v>
      </c>
      <c r="K34" s="183"/>
    </row>
    <row r="35" spans="2:11" ht="14.25">
      <c r="B35" s="241" t="s">
        <v>242</v>
      </c>
      <c r="C35" s="12"/>
      <c r="D35" s="59">
        <v>11055</v>
      </c>
      <c r="E35" s="59">
        <v>11865</v>
      </c>
      <c r="F35" s="59">
        <v>12926</v>
      </c>
      <c r="G35" s="59">
        <v>12166</v>
      </c>
      <c r="H35" s="60">
        <v>12481</v>
      </c>
      <c r="I35" s="70">
        <v>2.589182968929804</v>
      </c>
      <c r="J35" s="70">
        <v>12.899140660334684</v>
      </c>
      <c r="K35" s="183"/>
    </row>
    <row r="36" spans="2:11" ht="14.25">
      <c r="B36" s="58" t="s">
        <v>23</v>
      </c>
      <c r="C36" s="12"/>
      <c r="D36" s="59">
        <v>39322</v>
      </c>
      <c r="E36" s="59">
        <v>41054</v>
      </c>
      <c r="F36" s="59">
        <v>42636</v>
      </c>
      <c r="G36" s="59">
        <v>42583</v>
      </c>
      <c r="H36" s="60">
        <v>44342</v>
      </c>
      <c r="I36" s="70">
        <v>4.130756405138203</v>
      </c>
      <c r="J36" s="70">
        <v>12.766390315853716</v>
      </c>
      <c r="K36" s="183"/>
    </row>
    <row r="37" spans="8:11" ht="14.25">
      <c r="H37" s="60"/>
      <c r="I37" s="183"/>
      <c r="J37" s="183"/>
      <c r="K37" s="183"/>
    </row>
    <row r="38" spans="8:11" ht="14.25">
      <c r="H38" s="60"/>
      <c r="I38" s="183"/>
      <c r="J38" s="183"/>
      <c r="K38" s="183"/>
    </row>
    <row r="39" spans="1:11" ht="14.25">
      <c r="A39" s="199" t="s">
        <v>251</v>
      </c>
      <c r="B39" s="814" t="s">
        <v>423</v>
      </c>
      <c r="C39" s="801"/>
      <c r="D39" s="802"/>
      <c r="E39" s="802"/>
      <c r="F39" s="802"/>
      <c r="G39" s="802"/>
      <c r="H39" s="815"/>
      <c r="I39" s="816"/>
      <c r="J39" s="816"/>
      <c r="K39" s="183"/>
    </row>
    <row r="40" spans="1:11" ht="29.25" customHeight="1">
      <c r="A40" s="199" t="s">
        <v>315</v>
      </c>
      <c r="B40" s="983" t="s">
        <v>417</v>
      </c>
      <c r="C40" s="983"/>
      <c r="D40" s="983"/>
      <c r="E40" s="983"/>
      <c r="F40" s="983"/>
      <c r="G40" s="983"/>
      <c r="H40" s="983"/>
      <c r="I40" s="983"/>
      <c r="J40" s="983"/>
      <c r="K40" s="183"/>
    </row>
    <row r="41" spans="1:11" ht="31.5" customHeight="1">
      <c r="A41" s="199" t="s">
        <v>397</v>
      </c>
      <c r="B41" s="983" t="s">
        <v>419</v>
      </c>
      <c r="C41" s="983"/>
      <c r="D41" s="983"/>
      <c r="E41" s="983"/>
      <c r="F41" s="983"/>
      <c r="G41" s="983"/>
      <c r="H41" s="983"/>
      <c r="I41" s="983"/>
      <c r="J41" s="983"/>
      <c r="K41" s="183"/>
    </row>
    <row r="42" spans="4:11" ht="14.25">
      <c r="D42" s="59"/>
      <c r="E42" s="59"/>
      <c r="F42" s="59"/>
      <c r="G42" s="59"/>
      <c r="H42" s="182"/>
      <c r="I42" s="183"/>
      <c r="J42" s="183"/>
      <c r="K42" s="183"/>
    </row>
    <row r="43" spans="8:11" ht="14.25">
      <c r="H43" s="182"/>
      <c r="I43" s="183"/>
      <c r="J43" s="183"/>
      <c r="K43" s="183"/>
    </row>
    <row r="44" spans="8:11" ht="14.25">
      <c r="H44" s="182"/>
      <c r="I44" s="183"/>
      <c r="J44" s="183"/>
      <c r="K44" s="183"/>
    </row>
    <row r="45" spans="8:11" ht="14.25">
      <c r="H45" s="182"/>
      <c r="I45" s="183"/>
      <c r="J45" s="183"/>
      <c r="K45" s="183"/>
    </row>
    <row r="46" spans="8:11" ht="14.25">
      <c r="H46" s="182"/>
      <c r="I46" s="183"/>
      <c r="J46" s="183"/>
      <c r="K46" s="183"/>
    </row>
    <row r="47" spans="8:11" ht="14.25">
      <c r="H47" s="182"/>
      <c r="I47" s="183"/>
      <c r="J47" s="183"/>
      <c r="K47" s="183"/>
    </row>
    <row r="48" spans="8:11" ht="14.25">
      <c r="H48" s="182"/>
      <c r="I48" s="183"/>
      <c r="J48" s="183"/>
      <c r="K48" s="183"/>
    </row>
    <row r="49" spans="2:11" ht="14.25">
      <c r="B49" s="244"/>
      <c r="H49" s="182"/>
      <c r="I49" s="183"/>
      <c r="J49" s="183"/>
      <c r="K49" s="183"/>
    </row>
    <row r="50" spans="2:11" ht="14.25">
      <c r="B50" s="244"/>
      <c r="H50" s="182"/>
      <c r="I50" s="183"/>
      <c r="J50" s="183"/>
      <c r="K50" s="183"/>
    </row>
    <row r="51" spans="8:11" ht="14.25">
      <c r="H51" s="182"/>
      <c r="I51" s="183"/>
      <c r="J51" s="183"/>
      <c r="K51" s="183"/>
    </row>
    <row r="52" spans="8:11" ht="14.25">
      <c r="H52" s="182"/>
      <c r="I52" s="183"/>
      <c r="J52" s="183"/>
      <c r="K52" s="183"/>
    </row>
    <row r="53" spans="8:11" ht="14.25">
      <c r="H53" s="182"/>
      <c r="I53" s="183"/>
      <c r="J53" s="183"/>
      <c r="K53" s="183"/>
    </row>
    <row r="54" spans="8:11" ht="14.25">
      <c r="H54" s="182"/>
      <c r="I54" s="183"/>
      <c r="J54" s="183"/>
      <c r="K54" s="183"/>
    </row>
    <row r="55" spans="8:11" ht="14.25">
      <c r="H55" s="182"/>
      <c r="I55" s="183"/>
      <c r="J55" s="183"/>
      <c r="K55" s="183"/>
    </row>
    <row r="56" spans="8:11" ht="14.25">
      <c r="H56" s="182"/>
      <c r="I56" s="183"/>
      <c r="J56" s="183"/>
      <c r="K56" s="183"/>
    </row>
    <row r="57" spans="8:11" ht="14.25">
      <c r="H57" s="182"/>
      <c r="I57" s="183"/>
      <c r="J57" s="183"/>
      <c r="K57" s="183"/>
    </row>
    <row r="58" spans="8:11" ht="14.25">
      <c r="H58" s="182"/>
      <c r="I58" s="183"/>
      <c r="J58" s="183"/>
      <c r="K58" s="183"/>
    </row>
    <row r="59" spans="8:11" ht="14.25">
      <c r="H59" s="182"/>
      <c r="I59" s="59"/>
      <c r="J59" s="59"/>
      <c r="K59" s="59"/>
    </row>
    <row r="60" spans="8:11" ht="14.25">
      <c r="H60" s="182"/>
      <c r="I60" s="59"/>
      <c r="J60" s="59"/>
      <c r="K60" s="59"/>
    </row>
    <row r="61" spans="8:11" ht="14.25">
      <c r="H61" s="182"/>
      <c r="I61" s="59"/>
      <c r="J61" s="59"/>
      <c r="K61" s="59"/>
    </row>
    <row r="62" spans="8:11" ht="14.25">
      <c r="H62" s="182"/>
      <c r="I62" s="59"/>
      <c r="J62" s="59"/>
      <c r="K62" s="59"/>
    </row>
    <row r="63" spans="8:11" ht="14.25">
      <c r="H63" s="182"/>
      <c r="I63" s="59"/>
      <c r="J63" s="59"/>
      <c r="K63" s="59"/>
    </row>
    <row r="64" ht="14.25">
      <c r="H64" s="182"/>
    </row>
    <row r="65" ht="14.25">
      <c r="H65" s="182"/>
    </row>
    <row r="66" ht="14.25">
      <c r="H66" s="182"/>
    </row>
    <row r="67" ht="14.25">
      <c r="H67" s="182"/>
    </row>
    <row r="68" ht="14.25">
      <c r="H68" s="182"/>
    </row>
    <row r="69" ht="14.25">
      <c r="H69" s="182"/>
    </row>
    <row r="70" ht="14.25">
      <c r="H70" s="182"/>
    </row>
    <row r="71" ht="14.25">
      <c r="H71" s="182"/>
    </row>
    <row r="72" ht="14.25">
      <c r="H72" s="182"/>
    </row>
    <row r="73" ht="14.25">
      <c r="H73" s="182"/>
    </row>
    <row r="74" ht="14.25">
      <c r="H74" s="182"/>
    </row>
    <row r="75" ht="14.25">
      <c r="H75" s="182"/>
    </row>
    <row r="76" ht="14.25">
      <c r="H76" s="182"/>
    </row>
    <row r="77" ht="14.25">
      <c r="H77" s="182"/>
    </row>
    <row r="78" ht="14.25">
      <c r="H78" s="182"/>
    </row>
    <row r="79" ht="14.25">
      <c r="H79" s="182"/>
    </row>
    <row r="80" ht="14.25">
      <c r="H80" s="182"/>
    </row>
    <row r="81" ht="14.25">
      <c r="H81" s="182"/>
    </row>
    <row r="82" ht="14.25">
      <c r="H82" s="182"/>
    </row>
    <row r="83" ht="14.25">
      <c r="H83" s="182"/>
    </row>
    <row r="84" ht="14.25">
      <c r="H84" s="182"/>
    </row>
    <row r="85" ht="14.25">
      <c r="H85" s="182"/>
    </row>
    <row r="86" ht="14.25">
      <c r="H86" s="182"/>
    </row>
    <row r="87" ht="14.25">
      <c r="H87" s="182"/>
    </row>
    <row r="88" ht="14.25">
      <c r="H88" s="182"/>
    </row>
    <row r="89" ht="14.25">
      <c r="H89" s="182"/>
    </row>
    <row r="90" ht="14.25">
      <c r="H90" s="182"/>
    </row>
    <row r="91" ht="14.25">
      <c r="H91" s="182"/>
    </row>
    <row r="92" ht="14.25">
      <c r="H92" s="182"/>
    </row>
    <row r="93" ht="14.25">
      <c r="H93" s="182"/>
    </row>
    <row r="94" ht="14.25">
      <c r="H94" s="182"/>
    </row>
    <row r="95" ht="14.25">
      <c r="H95" s="182"/>
    </row>
    <row r="96" ht="14.25">
      <c r="H96" s="182"/>
    </row>
    <row r="97" ht="14.25">
      <c r="H97" s="182"/>
    </row>
    <row r="98" ht="14.25">
      <c r="H98" s="182"/>
    </row>
    <row r="99" ht="14.25">
      <c r="H99" s="182"/>
    </row>
    <row r="100" ht="14.25">
      <c r="H100" s="182"/>
    </row>
    <row r="101" ht="14.25">
      <c r="H101" s="182"/>
    </row>
    <row r="102" ht="14.25">
      <c r="H102" s="182"/>
    </row>
    <row r="103" ht="14.25">
      <c r="H103" s="182"/>
    </row>
    <row r="104" ht="14.25">
      <c r="H104" s="182"/>
    </row>
    <row r="105" ht="14.25">
      <c r="H105" s="182"/>
    </row>
    <row r="106" ht="14.25">
      <c r="H106" s="182"/>
    </row>
    <row r="107" ht="14.25">
      <c r="H107" s="182"/>
    </row>
    <row r="108" ht="14.25">
      <c r="H108" s="182"/>
    </row>
    <row r="109" ht="14.25">
      <c r="H109" s="182"/>
    </row>
    <row r="110" ht="14.25">
      <c r="H110" s="182"/>
    </row>
    <row r="111" ht="14.25">
      <c r="H111" s="182"/>
    </row>
    <row r="112" ht="14.25">
      <c r="H112" s="182"/>
    </row>
    <row r="113" ht="14.25">
      <c r="H113" s="182"/>
    </row>
    <row r="114" ht="14.25">
      <c r="H114" s="182"/>
    </row>
    <row r="115" ht="14.25">
      <c r="H115" s="182"/>
    </row>
    <row r="116" ht="14.25">
      <c r="H116" s="182"/>
    </row>
    <row r="117" ht="14.25">
      <c r="H117" s="182"/>
    </row>
    <row r="118" ht="14.25">
      <c r="H118" s="182"/>
    </row>
    <row r="119" ht="14.25">
      <c r="H119" s="182"/>
    </row>
    <row r="120" ht="14.25">
      <c r="H120" s="182"/>
    </row>
    <row r="121" ht="14.25">
      <c r="H121" s="182"/>
    </row>
    <row r="122" ht="14.25">
      <c r="H122" s="182"/>
    </row>
    <row r="123" ht="14.25">
      <c r="H123" s="182"/>
    </row>
    <row r="124" ht="14.25">
      <c r="H124" s="182"/>
    </row>
    <row r="125" ht="14.25">
      <c r="H125" s="182"/>
    </row>
    <row r="126" ht="14.25">
      <c r="H126" s="182"/>
    </row>
    <row r="127" ht="14.25">
      <c r="H127" s="182"/>
    </row>
    <row r="128" ht="14.25">
      <c r="H128" s="182"/>
    </row>
    <row r="129" ht="14.25">
      <c r="H129" s="182"/>
    </row>
    <row r="130" ht="14.25">
      <c r="H130" s="182"/>
    </row>
    <row r="131" ht="14.25">
      <c r="H131" s="182"/>
    </row>
    <row r="132" ht="14.25">
      <c r="H132" s="182"/>
    </row>
    <row r="133" ht="14.25">
      <c r="H133" s="182"/>
    </row>
    <row r="134" ht="14.25">
      <c r="H134" s="182"/>
    </row>
    <row r="135" ht="14.25">
      <c r="H135" s="182"/>
    </row>
    <row r="136" ht="14.25">
      <c r="H136" s="182"/>
    </row>
    <row r="137" ht="14.25">
      <c r="H137" s="182"/>
    </row>
    <row r="138" ht="14.25">
      <c r="H138" s="182"/>
    </row>
    <row r="139" ht="14.25">
      <c r="H139" s="182"/>
    </row>
    <row r="140" ht="14.25">
      <c r="H140" s="182"/>
    </row>
    <row r="141" ht="14.25">
      <c r="H141" s="182"/>
    </row>
    <row r="142" ht="14.25">
      <c r="H142" s="182"/>
    </row>
    <row r="143" ht="14.25">
      <c r="H143" s="182"/>
    </row>
    <row r="144" ht="14.25">
      <c r="H144" s="182"/>
    </row>
    <row r="145" ht="14.25">
      <c r="H145" s="182"/>
    </row>
    <row r="146" ht="14.25">
      <c r="H146" s="191"/>
    </row>
    <row r="147" ht="14.25">
      <c r="H147" s="191"/>
    </row>
    <row r="148" ht="14.25">
      <c r="H148" s="191"/>
    </row>
    <row r="149" ht="14.25">
      <c r="H149" s="191"/>
    </row>
    <row r="150" ht="14.25">
      <c r="H150" s="191"/>
    </row>
    <row r="151" ht="14.25">
      <c r="H151" s="191"/>
    </row>
    <row r="152" ht="14.25">
      <c r="H152" s="191"/>
    </row>
  </sheetData>
  <sheetProtection/>
  <mergeCells count="3">
    <mergeCell ref="A2:C2"/>
    <mergeCell ref="B41:J41"/>
    <mergeCell ref="B40:J40"/>
  </mergeCells>
  <hyperlinks>
    <hyperlink ref="A2" location="Index!A1" display="Back to Index"/>
  </hyperlinks>
  <printOptions gridLines="1"/>
  <pageMargins left="0.7480314960629921" right="0.03937007874015748" top="0.7874015748031497" bottom="0.7874015748031497" header="0" footer="0"/>
  <pageSetup blackAndWhite="1" horizontalDpi="600" verticalDpi="600" orientation="portrait" paperSize="9" scale="65"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S15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M5" sqref="M5"/>
    </sheetView>
  </sheetViews>
  <sheetFormatPr defaultColWidth="9.140625" defaultRowHeight="12.75"/>
  <cols>
    <col min="1" max="1" width="2.28125" style="12" customWidth="1"/>
    <col min="2" max="2" width="2.8515625" style="12" customWidth="1"/>
    <col min="3" max="3" width="56.00390625" style="5" customWidth="1"/>
    <col min="4" max="7" width="9.140625" style="40" customWidth="1"/>
    <col min="8" max="8" width="9.8515625" style="57" customWidth="1"/>
    <col min="9" max="9" width="9.140625" style="64" customWidth="1"/>
    <col min="10" max="10" width="9.140625" style="695" customWidth="1"/>
    <col min="11" max="11" width="5.57421875" style="40" customWidth="1"/>
    <col min="12" max="12" width="9.140625" style="40" customWidth="1"/>
    <col min="13" max="13" width="9.8515625" style="57" customWidth="1"/>
    <col min="14" max="14" width="9.57421875" style="356" customWidth="1"/>
    <col min="15" max="16384" width="9.140625" style="12" customWidth="1"/>
  </cols>
  <sheetData>
    <row r="1" spans="1:14" s="24" customFormat="1" ht="20.25">
      <c r="A1" s="23" t="s">
        <v>379</v>
      </c>
      <c r="D1" s="61"/>
      <c r="E1" s="61"/>
      <c r="F1" s="61"/>
      <c r="G1" s="61"/>
      <c r="H1" s="61"/>
      <c r="I1" s="61"/>
      <c r="J1" s="694"/>
      <c r="K1" s="61"/>
      <c r="L1" s="61"/>
      <c r="M1" s="61"/>
      <c r="N1" s="696"/>
    </row>
    <row r="2" spans="1:14" s="26" customFormat="1" ht="45">
      <c r="A2" s="370" t="s">
        <v>52</v>
      </c>
      <c r="B2" s="370"/>
      <c r="C2" s="370"/>
      <c r="D2" s="368" t="s">
        <v>332</v>
      </c>
      <c r="E2" s="368" t="s">
        <v>341</v>
      </c>
      <c r="F2" s="368" t="s">
        <v>388</v>
      </c>
      <c r="G2" s="368" t="s">
        <v>425</v>
      </c>
      <c r="H2" s="270" t="s">
        <v>440</v>
      </c>
      <c r="I2" s="139" t="s">
        <v>441</v>
      </c>
      <c r="J2" s="139" t="s">
        <v>442</v>
      </c>
      <c r="K2" s="139"/>
      <c r="L2" s="139" t="s">
        <v>443</v>
      </c>
      <c r="M2" s="270" t="s">
        <v>444</v>
      </c>
      <c r="N2" s="284" t="s">
        <v>445</v>
      </c>
    </row>
    <row r="3" spans="1:14" s="14" customFormat="1" ht="9.75" customHeight="1">
      <c r="A3" s="4"/>
      <c r="D3" s="7"/>
      <c r="E3" s="7"/>
      <c r="F3" s="7"/>
      <c r="G3" s="7"/>
      <c r="H3" s="62"/>
      <c r="I3" s="65"/>
      <c r="J3" s="51"/>
      <c r="K3" s="7"/>
      <c r="L3" s="7"/>
      <c r="M3" s="62"/>
      <c r="N3" s="265"/>
    </row>
    <row r="4" spans="1:14" s="14" customFormat="1" ht="14.25" customHeight="1">
      <c r="A4" s="29" t="s">
        <v>358</v>
      </c>
      <c r="D4" s="7"/>
      <c r="E4" s="7"/>
      <c r="F4" s="7"/>
      <c r="G4" s="7"/>
      <c r="H4" s="62"/>
      <c r="I4" s="65"/>
      <c r="J4" s="51"/>
      <c r="K4" s="7"/>
      <c r="L4" s="7"/>
      <c r="M4" s="62"/>
      <c r="N4" s="265"/>
    </row>
    <row r="5" spans="2:14" s="8" customFormat="1" ht="15">
      <c r="B5" s="8" t="s">
        <v>380</v>
      </c>
      <c r="D5" s="7">
        <v>43733</v>
      </c>
      <c r="E5" s="7">
        <v>29117</v>
      </c>
      <c r="F5" s="7">
        <v>31059</v>
      </c>
      <c r="G5" s="7">
        <v>30604</v>
      </c>
      <c r="H5" s="62">
        <v>29575</v>
      </c>
      <c r="I5" s="51">
        <v>-3.3623055809698044</v>
      </c>
      <c r="J5" s="70">
        <v>-32.37372236068873</v>
      </c>
      <c r="K5" s="7"/>
      <c r="L5" s="7">
        <v>43733</v>
      </c>
      <c r="M5" s="62">
        <v>29575</v>
      </c>
      <c r="N5" s="939">
        <v>-32.37372236068873</v>
      </c>
    </row>
    <row r="6" spans="3:15" ht="14.25">
      <c r="C6" s="19" t="s">
        <v>83</v>
      </c>
      <c r="D6" s="59">
        <v>7878</v>
      </c>
      <c r="E6" s="59">
        <v>1768</v>
      </c>
      <c r="F6" s="59">
        <v>1737</v>
      </c>
      <c r="G6" s="59">
        <v>1548</v>
      </c>
      <c r="H6" s="60">
        <v>1471</v>
      </c>
      <c r="I6" s="70">
        <v>-4.974160206718348</v>
      </c>
      <c r="J6" s="70">
        <v>-81.32774815943134</v>
      </c>
      <c r="K6" s="59"/>
      <c r="L6" s="59">
        <v>7878</v>
      </c>
      <c r="M6" s="60">
        <v>1471</v>
      </c>
      <c r="N6" s="940">
        <v>-81.32774815943134</v>
      </c>
      <c r="O6" s="10"/>
    </row>
    <row r="7" spans="3:15" ht="14.25">
      <c r="C7" s="19" t="s">
        <v>84</v>
      </c>
      <c r="D7" s="59">
        <v>19948</v>
      </c>
      <c r="E7" s="59">
        <v>17901</v>
      </c>
      <c r="F7" s="59">
        <v>19534</v>
      </c>
      <c r="G7" s="59">
        <v>19182</v>
      </c>
      <c r="H7" s="60">
        <v>17830</v>
      </c>
      <c r="I7" s="70">
        <v>-7.048274423939105</v>
      </c>
      <c r="J7" s="70">
        <v>-10.617605775015038</v>
      </c>
      <c r="K7" s="59"/>
      <c r="L7" s="59">
        <v>19948</v>
      </c>
      <c r="M7" s="60">
        <v>17830</v>
      </c>
      <c r="N7" s="940">
        <v>-10.617605775015038</v>
      </c>
      <c r="O7" s="10"/>
    </row>
    <row r="8" spans="3:15" ht="14.25">
      <c r="C8" s="18" t="s">
        <v>240</v>
      </c>
      <c r="D8" s="59">
        <v>14630</v>
      </c>
      <c r="E8" s="59">
        <v>7490</v>
      </c>
      <c r="F8" s="59">
        <v>7816</v>
      </c>
      <c r="G8" s="59">
        <v>8033</v>
      </c>
      <c r="H8" s="60">
        <v>8609</v>
      </c>
      <c r="I8" s="70">
        <v>7.1704220092120075</v>
      </c>
      <c r="J8" s="70">
        <v>-41.15516062884485</v>
      </c>
      <c r="K8" s="59"/>
      <c r="L8" s="59">
        <v>14630</v>
      </c>
      <c r="M8" s="60">
        <v>8609</v>
      </c>
      <c r="N8" s="940">
        <v>-41.15516062884485</v>
      </c>
      <c r="O8" s="10"/>
    </row>
    <row r="9" spans="2:15" ht="15">
      <c r="B9" s="15"/>
      <c r="C9" s="19" t="s">
        <v>85</v>
      </c>
      <c r="D9" s="59">
        <v>1277</v>
      </c>
      <c r="E9" s="59">
        <v>1958</v>
      </c>
      <c r="F9" s="59">
        <v>1972</v>
      </c>
      <c r="G9" s="59">
        <v>1841</v>
      </c>
      <c r="H9" s="60">
        <v>1665</v>
      </c>
      <c r="I9" s="70">
        <v>-9.560021727322109</v>
      </c>
      <c r="J9" s="70">
        <v>30.38371182458888</v>
      </c>
      <c r="K9" s="59"/>
      <c r="L9" s="59">
        <v>1277</v>
      </c>
      <c r="M9" s="60">
        <v>1665</v>
      </c>
      <c r="N9" s="940">
        <v>30.38371182458888</v>
      </c>
      <c r="O9" s="10"/>
    </row>
    <row r="10" spans="3:15" ht="14.25">
      <c r="C10" s="12"/>
      <c r="D10" s="82"/>
      <c r="E10" s="82"/>
      <c r="F10" s="82"/>
      <c r="G10" s="82"/>
      <c r="H10" s="60"/>
      <c r="I10" s="903"/>
      <c r="J10" s="893"/>
      <c r="K10" s="59"/>
      <c r="L10" s="59"/>
      <c r="M10" s="206"/>
      <c r="N10" s="904"/>
      <c r="O10" s="10"/>
    </row>
    <row r="11" spans="1:14" ht="15">
      <c r="A11" s="44" t="s">
        <v>381</v>
      </c>
      <c r="C11" s="12"/>
      <c r="D11" s="82"/>
      <c r="E11" s="82"/>
      <c r="F11" s="82"/>
      <c r="G11" s="82"/>
      <c r="H11" s="206"/>
      <c r="I11" s="903"/>
      <c r="J11" s="893"/>
      <c r="K11" s="59"/>
      <c r="L11" s="59"/>
      <c r="M11" s="206"/>
      <c r="N11" s="904"/>
    </row>
    <row r="12" spans="2:14" s="8" customFormat="1" ht="15">
      <c r="B12" s="8" t="s">
        <v>382</v>
      </c>
      <c r="D12" s="51">
        <v>205</v>
      </c>
      <c r="E12" s="51">
        <v>38</v>
      </c>
      <c r="F12" s="51">
        <v>-214</v>
      </c>
      <c r="G12" s="51">
        <v>-364</v>
      </c>
      <c r="H12" s="764">
        <v>-375</v>
      </c>
      <c r="I12" s="51">
        <v>-3.0219780219780112</v>
      </c>
      <c r="J12" s="51" t="s">
        <v>337</v>
      </c>
      <c r="K12" s="7"/>
      <c r="L12" s="7">
        <v>26</v>
      </c>
      <c r="M12" s="762">
        <v>38</v>
      </c>
      <c r="N12" s="939">
        <v>46.153846153846146</v>
      </c>
    </row>
    <row r="13" spans="3:14" s="8" customFormat="1" ht="15">
      <c r="C13" s="12" t="s">
        <v>368</v>
      </c>
      <c r="D13" s="70">
        <v>0</v>
      </c>
      <c r="E13" s="70">
        <v>-86</v>
      </c>
      <c r="F13" s="70">
        <v>0</v>
      </c>
      <c r="G13" s="70">
        <v>0</v>
      </c>
      <c r="H13" s="763">
        <v>0</v>
      </c>
      <c r="I13" s="70">
        <v>0</v>
      </c>
      <c r="J13" s="70">
        <v>0</v>
      </c>
      <c r="K13" s="7"/>
      <c r="L13" s="70">
        <v>0</v>
      </c>
      <c r="M13" s="763">
        <v>-86</v>
      </c>
      <c r="N13" s="940" t="s">
        <v>337</v>
      </c>
    </row>
    <row r="14" spans="3:14" ht="14.25">
      <c r="C14" s="12" t="s">
        <v>174</v>
      </c>
      <c r="D14" s="70">
        <v>-89</v>
      </c>
      <c r="E14" s="70">
        <v>-162</v>
      </c>
      <c r="F14" s="70">
        <v>-128</v>
      </c>
      <c r="G14" s="70">
        <v>-3</v>
      </c>
      <c r="H14" s="763">
        <v>132</v>
      </c>
      <c r="I14" s="70" t="s">
        <v>337</v>
      </c>
      <c r="J14" s="70" t="s">
        <v>337</v>
      </c>
      <c r="K14" s="70"/>
      <c r="L14" s="70">
        <v>321</v>
      </c>
      <c r="M14" s="763">
        <v>-161</v>
      </c>
      <c r="N14" s="940" t="s">
        <v>337</v>
      </c>
    </row>
    <row r="15" spans="3:19" ht="14.25">
      <c r="C15" s="12" t="s">
        <v>193</v>
      </c>
      <c r="D15" s="70">
        <v>-92</v>
      </c>
      <c r="E15" s="70">
        <v>-2</v>
      </c>
      <c r="F15" s="70">
        <v>10</v>
      </c>
      <c r="G15" s="70">
        <v>-6</v>
      </c>
      <c r="H15" s="763">
        <v>-7</v>
      </c>
      <c r="I15" s="70">
        <v>-16.666666666666675</v>
      </c>
      <c r="J15" s="70">
        <v>92.3913043478261</v>
      </c>
      <c r="K15" s="70"/>
      <c r="L15" s="70">
        <v>-312</v>
      </c>
      <c r="M15" s="763">
        <v>-5</v>
      </c>
      <c r="N15" s="940">
        <v>98.3974358974359</v>
      </c>
      <c r="S15" s="829"/>
    </row>
    <row r="16" spans="3:14" ht="14.25">
      <c r="C16" s="12" t="s">
        <v>147</v>
      </c>
      <c r="D16" s="70">
        <v>16</v>
      </c>
      <c r="E16" s="70">
        <v>10</v>
      </c>
      <c r="F16" s="70">
        <v>12</v>
      </c>
      <c r="G16" s="70">
        <v>-6</v>
      </c>
      <c r="H16" s="763">
        <v>-8</v>
      </c>
      <c r="I16" s="70">
        <v>-33.33333333333333</v>
      </c>
      <c r="J16" s="70" t="s">
        <v>337</v>
      </c>
      <c r="K16" s="70"/>
      <c r="L16" s="70">
        <v>6</v>
      </c>
      <c r="M16" s="763">
        <v>8</v>
      </c>
      <c r="N16" s="940">
        <v>33.33333333333333</v>
      </c>
    </row>
    <row r="17" spans="3:14" ht="14.25">
      <c r="C17" s="10" t="s">
        <v>265</v>
      </c>
      <c r="D17" s="70">
        <v>-2</v>
      </c>
      <c r="E17" s="70">
        <v>0</v>
      </c>
      <c r="F17" s="70">
        <v>0</v>
      </c>
      <c r="G17" s="70">
        <v>0</v>
      </c>
      <c r="H17" s="763">
        <v>0</v>
      </c>
      <c r="I17" s="70">
        <v>0</v>
      </c>
      <c r="J17" s="70">
        <v>-100</v>
      </c>
      <c r="K17" s="70"/>
      <c r="L17" s="70">
        <v>-3</v>
      </c>
      <c r="M17" s="763">
        <v>0</v>
      </c>
      <c r="N17" s="940">
        <v>-100</v>
      </c>
    </row>
    <row r="18" spans="3:14" ht="16.5">
      <c r="C18" s="10" t="s">
        <v>414</v>
      </c>
      <c r="D18" s="70">
        <v>0</v>
      </c>
      <c r="E18" s="70">
        <v>-12</v>
      </c>
      <c r="F18" s="70">
        <v>-44</v>
      </c>
      <c r="G18" s="70">
        <v>4</v>
      </c>
      <c r="H18" s="763">
        <v>-79</v>
      </c>
      <c r="I18" s="70" t="s">
        <v>337</v>
      </c>
      <c r="J18" s="70" t="s">
        <v>337</v>
      </c>
      <c r="K18" s="70"/>
      <c r="L18" s="70">
        <v>0</v>
      </c>
      <c r="M18" s="763">
        <v>-131</v>
      </c>
      <c r="N18" s="940" t="s">
        <v>337</v>
      </c>
    </row>
    <row r="19" spans="2:14" s="8" customFormat="1" ht="15">
      <c r="B19" s="8" t="s">
        <v>383</v>
      </c>
      <c r="D19" s="51">
        <v>38</v>
      </c>
      <c r="E19" s="51">
        <v>-214</v>
      </c>
      <c r="F19" s="51">
        <v>-364</v>
      </c>
      <c r="G19" s="51">
        <v>-375</v>
      </c>
      <c r="H19" s="764">
        <v>-337</v>
      </c>
      <c r="I19" s="51">
        <v>10.133333333333338</v>
      </c>
      <c r="J19" s="51" t="s">
        <v>337</v>
      </c>
      <c r="K19" s="51"/>
      <c r="L19" s="51">
        <v>38</v>
      </c>
      <c r="M19" s="764">
        <v>-337</v>
      </c>
      <c r="N19" s="939" t="s">
        <v>337</v>
      </c>
    </row>
    <row r="20" spans="4:14" ht="14.25">
      <c r="D20" s="70"/>
      <c r="E20" s="70"/>
      <c r="F20" s="70"/>
      <c r="G20" s="70"/>
      <c r="H20" s="763"/>
      <c r="I20" s="70"/>
      <c r="J20" s="70"/>
      <c r="K20" s="70"/>
      <c r="L20" s="59"/>
      <c r="M20" s="763"/>
      <c r="N20" s="940"/>
    </row>
    <row r="21" spans="2:14" s="8" customFormat="1" ht="15">
      <c r="B21" s="8" t="s">
        <v>186</v>
      </c>
      <c r="D21" s="51">
        <v>11</v>
      </c>
      <c r="E21" s="51">
        <v>33</v>
      </c>
      <c r="F21" s="51">
        <v>-8</v>
      </c>
      <c r="G21" s="51">
        <v>-53</v>
      </c>
      <c r="H21" s="764">
        <v>-108</v>
      </c>
      <c r="I21" s="51" t="s">
        <v>460</v>
      </c>
      <c r="J21" s="51" t="s">
        <v>337</v>
      </c>
      <c r="K21" s="51"/>
      <c r="L21" s="51">
        <v>19</v>
      </c>
      <c r="M21" s="764">
        <v>33</v>
      </c>
      <c r="N21" s="940">
        <v>73.6842105263158</v>
      </c>
    </row>
    <row r="22" spans="3:14" ht="14.25">
      <c r="C22" s="12" t="s">
        <v>174</v>
      </c>
      <c r="D22" s="70">
        <v>41</v>
      </c>
      <c r="E22" s="70">
        <v>-32</v>
      </c>
      <c r="F22" s="70">
        <v>-21</v>
      </c>
      <c r="G22" s="70">
        <v>1</v>
      </c>
      <c r="H22" s="763">
        <v>108</v>
      </c>
      <c r="I22" s="70" t="s">
        <v>461</v>
      </c>
      <c r="J22" s="70" t="s">
        <v>461</v>
      </c>
      <c r="K22" s="70"/>
      <c r="L22" s="70">
        <v>70</v>
      </c>
      <c r="M22" s="763">
        <v>56</v>
      </c>
      <c r="N22" s="940">
        <v>-19.999999999999996</v>
      </c>
    </row>
    <row r="23" spans="3:14" ht="14.25">
      <c r="C23" s="10" t="s">
        <v>193</v>
      </c>
      <c r="D23" s="70">
        <v>-17</v>
      </c>
      <c r="E23" s="70">
        <v>-15</v>
      </c>
      <c r="F23" s="70">
        <v>-33</v>
      </c>
      <c r="G23" s="70">
        <v>-62</v>
      </c>
      <c r="H23" s="763">
        <v>-36</v>
      </c>
      <c r="I23" s="70">
        <v>41.93548387096774</v>
      </c>
      <c r="J23" s="70" t="s">
        <v>460</v>
      </c>
      <c r="K23" s="70"/>
      <c r="L23" s="70">
        <v>-53</v>
      </c>
      <c r="M23" s="763">
        <v>-146</v>
      </c>
      <c r="N23" s="940" t="s">
        <v>460</v>
      </c>
    </row>
    <row r="24" spans="3:14" ht="14.25">
      <c r="C24" s="12" t="s">
        <v>147</v>
      </c>
      <c r="D24" s="70">
        <v>-3</v>
      </c>
      <c r="E24" s="70">
        <v>5</v>
      </c>
      <c r="F24" s="70">
        <v>8</v>
      </c>
      <c r="G24" s="70">
        <v>6</v>
      </c>
      <c r="H24" s="763">
        <v>-11</v>
      </c>
      <c r="I24" s="70" t="s">
        <v>337</v>
      </c>
      <c r="J24" s="70" t="s">
        <v>460</v>
      </c>
      <c r="K24" s="70"/>
      <c r="L24" s="70">
        <v>-2</v>
      </c>
      <c r="M24" s="763">
        <v>8</v>
      </c>
      <c r="N24" s="940" t="s">
        <v>337</v>
      </c>
    </row>
    <row r="25" spans="3:14" ht="14.25">
      <c r="C25" s="10" t="s">
        <v>265</v>
      </c>
      <c r="D25" s="70">
        <v>1</v>
      </c>
      <c r="E25" s="70">
        <v>1</v>
      </c>
      <c r="F25" s="70">
        <v>1</v>
      </c>
      <c r="G25" s="70">
        <v>0</v>
      </c>
      <c r="H25" s="763">
        <v>1</v>
      </c>
      <c r="I25" s="70" t="s">
        <v>337</v>
      </c>
      <c r="J25" s="70">
        <v>0</v>
      </c>
      <c r="K25" s="70"/>
      <c r="L25" s="70">
        <v>-1</v>
      </c>
      <c r="M25" s="763">
        <v>3</v>
      </c>
      <c r="N25" s="940" t="s">
        <v>337</v>
      </c>
    </row>
    <row r="26" spans="2:14" s="8" customFormat="1" ht="15">
      <c r="B26" s="8" t="s">
        <v>187</v>
      </c>
      <c r="D26" s="51">
        <v>33</v>
      </c>
      <c r="E26" s="51">
        <v>-8</v>
      </c>
      <c r="F26" s="51">
        <v>-53</v>
      </c>
      <c r="G26" s="51">
        <v>-108</v>
      </c>
      <c r="H26" s="764">
        <v>-46</v>
      </c>
      <c r="I26" s="51">
        <v>57.407407407407405</v>
      </c>
      <c r="J26" s="51" t="s">
        <v>337</v>
      </c>
      <c r="K26" s="51"/>
      <c r="L26" s="51">
        <v>33</v>
      </c>
      <c r="M26" s="764">
        <v>-46</v>
      </c>
      <c r="N26" s="939" t="s">
        <v>337</v>
      </c>
    </row>
    <row r="27" spans="4:14" ht="14.25">
      <c r="D27" s="180"/>
      <c r="E27" s="180"/>
      <c r="F27" s="180"/>
      <c r="G27" s="180"/>
      <c r="H27" s="702"/>
      <c r="I27" s="70"/>
      <c r="J27" s="70"/>
      <c r="K27" s="208"/>
      <c r="M27" s="355"/>
      <c r="N27" s="402"/>
    </row>
    <row r="28" spans="4:13" ht="14.25">
      <c r="D28" s="180"/>
      <c r="E28" s="180"/>
      <c r="F28" s="180"/>
      <c r="G28" s="180"/>
      <c r="H28" s="324"/>
      <c r="I28" s="327"/>
      <c r="J28" s="327"/>
      <c r="K28" s="327"/>
      <c r="L28" s="327"/>
      <c r="M28" s="324"/>
    </row>
    <row r="29" spans="2:14" s="199" customFormat="1" ht="12.75">
      <c r="B29" s="801" t="s">
        <v>317</v>
      </c>
      <c r="C29" s="801"/>
      <c r="D29" s="803"/>
      <c r="E29" s="803"/>
      <c r="F29" s="803"/>
      <c r="G29" s="803"/>
      <c r="H29" s="804"/>
      <c r="I29" s="805"/>
      <c r="J29" s="806"/>
      <c r="K29" s="807"/>
      <c r="L29" s="807"/>
      <c r="M29" s="804"/>
      <c r="N29" s="808"/>
    </row>
    <row r="30" spans="2:14" s="199" customFormat="1" ht="28.5" customHeight="1">
      <c r="B30" s="809" t="s">
        <v>251</v>
      </c>
      <c r="C30" s="984" t="s">
        <v>384</v>
      </c>
      <c r="D30" s="984"/>
      <c r="E30" s="984"/>
      <c r="F30" s="984"/>
      <c r="G30" s="984"/>
      <c r="H30" s="984"/>
      <c r="I30" s="984"/>
      <c r="J30" s="984"/>
      <c r="K30" s="984"/>
      <c r="L30" s="984"/>
      <c r="M30" s="984"/>
      <c r="N30" s="984"/>
    </row>
    <row r="31" spans="4:13" ht="14.25">
      <c r="D31" s="156"/>
      <c r="E31" s="156"/>
      <c r="F31" s="156"/>
      <c r="G31" s="156"/>
      <c r="H31" s="206"/>
      <c r="M31" s="206"/>
    </row>
    <row r="32" spans="4:13" ht="14.25">
      <c r="D32" s="156"/>
      <c r="E32" s="156"/>
      <c r="F32" s="156"/>
      <c r="G32" s="156"/>
      <c r="H32" s="206"/>
      <c r="M32" s="206"/>
    </row>
    <row r="33" spans="4:13" ht="14.25">
      <c r="D33" s="156"/>
      <c r="E33" s="156"/>
      <c r="F33" s="156"/>
      <c r="G33" s="156"/>
      <c r="H33" s="206"/>
      <c r="M33" s="206"/>
    </row>
    <row r="34" spans="4:13" ht="14.25">
      <c r="D34" s="156"/>
      <c r="E34" s="156"/>
      <c r="F34" s="156"/>
      <c r="G34" s="156"/>
      <c r="H34" s="206"/>
      <c r="M34" s="206"/>
    </row>
    <row r="35" spans="8:13" ht="14.25">
      <c r="H35" s="206"/>
      <c r="M35" s="206"/>
    </row>
    <row r="36" spans="8:13" ht="14.25">
      <c r="H36" s="206"/>
      <c r="M36" s="206"/>
    </row>
    <row r="37" spans="8:13" ht="14.25">
      <c r="H37" s="206"/>
      <c r="M37" s="206"/>
    </row>
    <row r="38" spans="8:13" ht="14.25">
      <c r="H38" s="206"/>
      <c r="M38" s="206"/>
    </row>
    <row r="39" spans="8:13" ht="14.25">
      <c r="H39" s="206"/>
      <c r="M39" s="206"/>
    </row>
    <row r="40" spans="8:13" ht="14.25">
      <c r="H40" s="206"/>
      <c r="M40" s="206"/>
    </row>
    <row r="41" spans="8:13" ht="14.25">
      <c r="H41" s="206"/>
      <c r="M41" s="206"/>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82"/>
      <c r="M143" s="182"/>
    </row>
    <row r="144" spans="8:13" ht="14.25">
      <c r="H144" s="182"/>
      <c r="M144" s="182"/>
    </row>
    <row r="145" spans="8:13" ht="14.25">
      <c r="H145" s="182"/>
      <c r="M145" s="182"/>
    </row>
    <row r="146" spans="8:13" ht="14.25">
      <c r="H146" s="182"/>
      <c r="M146" s="182"/>
    </row>
    <row r="147" spans="8:13" ht="14.25">
      <c r="H147" s="191"/>
      <c r="M147" s="191"/>
    </row>
    <row r="148" spans="8:13" ht="14.25">
      <c r="H148" s="191"/>
      <c r="M148" s="191"/>
    </row>
    <row r="149" spans="8:13" ht="14.25">
      <c r="H149" s="191"/>
      <c r="M149" s="191"/>
    </row>
    <row r="150" spans="8:13" ht="14.25">
      <c r="H150" s="191"/>
      <c r="M150" s="191"/>
    </row>
    <row r="151" spans="8:13" ht="14.25">
      <c r="H151" s="191"/>
      <c r="M151" s="191"/>
    </row>
    <row r="152" spans="8:13" ht="14.25">
      <c r="H152" s="191"/>
      <c r="M152" s="191"/>
    </row>
  </sheetData>
  <sheetProtection/>
  <mergeCells count="1">
    <mergeCell ref="C30:N30"/>
  </mergeCells>
  <hyperlinks>
    <hyperlink ref="A2" location="Index!A1" display="Back to Index"/>
  </hyperlinks>
  <printOptions/>
  <pageMargins left="0.75" right="0.75" top="1" bottom="1"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Pamela Xing Li EU</cp:lastModifiedBy>
  <cp:lastPrinted>2019-02-07T08:57:20Z</cp:lastPrinted>
  <dcterms:created xsi:type="dcterms:W3CDTF">2009-09-01T03:31:48Z</dcterms:created>
  <dcterms:modified xsi:type="dcterms:W3CDTF">2019-02-17T04:38:45Z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